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Q:\Planung\332 DIK_OP\Beschaffung\02 Leistungsverzeichnisse\3.1_409_01 Anästhesie AP + Monitoring\"/>
    </mc:Choice>
  </mc:AlternateContent>
  <xr:revisionPtr revIDLastSave="0" documentId="8_{28BBF176-8908-4DE1-AE19-CE9FA8E96467}" xr6:coauthVersionLast="47" xr6:coauthVersionMax="47" xr10:uidLastSave="{00000000-0000-0000-0000-000000000000}"/>
  <bookViews>
    <workbookView xWindow="43200" yWindow="0" windowWidth="14400" windowHeight="15600" xr2:uid="{EBD925D2-642C-445A-B3E3-A13C96A41C4C}"/>
  </bookViews>
  <sheets>
    <sheet name="Zuschlagskriterien " sheetId="2" r:id="rId1"/>
  </sheets>
  <definedNames>
    <definedName name="_xlnm.Print_Area" localSheetId="0">'Zuschlagskriterien '!$B$1:$M$143</definedName>
    <definedName name="Print_Area" localSheetId="0">'Zuschlagskriterien '!$A$1:$G$29</definedName>
    <definedName name="Print_Titles" localSheetId="0">'Zuschlagskriterien '!$1:$1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0" i="2" l="1"/>
  <c r="J143" i="2"/>
  <c r="M133" i="2"/>
  <c r="M134" i="2" s="1"/>
  <c r="G133" i="2"/>
  <c r="G134" i="2" s="1"/>
  <c r="J133" i="2"/>
  <c r="J134" i="2" s="1"/>
  <c r="J79" i="2"/>
  <c r="J80" i="2" s="1"/>
  <c r="D134" i="2"/>
  <c r="D133" i="2"/>
  <c r="G79" i="2"/>
  <c r="G80" i="2" s="1"/>
  <c r="M80" i="2"/>
  <c r="D79" i="2"/>
  <c r="M79" i="2"/>
  <c r="D140" i="2"/>
  <c r="M139" i="2"/>
  <c r="M140" i="2" s="1"/>
  <c r="C22" i="2"/>
  <c r="C23" i="2"/>
  <c r="G139" i="2"/>
  <c r="G140" i="2" s="1"/>
  <c r="I148" i="2"/>
  <c r="F148" i="2"/>
  <c r="G143" i="2" l="1"/>
  <c r="M143" i="2"/>
  <c r="C24" i="2"/>
  <c r="C25" i="2"/>
  <c r="C26" i="2"/>
  <c r="J139" i="2"/>
  <c r="J140" i="2" l="1"/>
</calcChain>
</file>

<file path=xl/sharedStrings.xml><?xml version="1.0" encoding="utf-8"?>
<sst xmlns="http://schemas.openxmlformats.org/spreadsheetml/2006/main" count="183" uniqueCount="128">
  <si>
    <t>max</t>
  </si>
  <si>
    <t>Erfüllungsgrad</t>
  </si>
  <si>
    <t>Punkte</t>
  </si>
  <si>
    <t>Maximal erreichbare Qualitätspunkte:</t>
  </si>
  <si>
    <t>Übersicht Zuschlagskriterium Preis</t>
  </si>
  <si>
    <t>maximal</t>
  </si>
  <si>
    <t>Bewertungssumme</t>
  </si>
  <si>
    <t>Preispunkte</t>
  </si>
  <si>
    <t>Zuschlagskriterien/Beispiel</t>
  </si>
  <si>
    <t xml:space="preserve">Die folgende Darstellung dient als Übersicht für die im Leistungsverzeichnis enthaltenen Qualitätskriterien. Wenn die entsprechenden Bieterlücken zu den Qualitätskriterien nicht ausgefüllt werden, wird das Qualitätskriterium mit null Punkten bewertet. Gleiches gilt für die einzelnen Kriterien, sofern diese nicht ausgefüllt wurden. </t>
  </si>
  <si>
    <t>1. Preis</t>
  </si>
  <si>
    <t>max erreichbare Punkte</t>
  </si>
  <si>
    <t>2. Qualität/Technik</t>
  </si>
  <si>
    <t xml:space="preserve">Die Ermittlung der Bewertungspunkte für rechnerisch bewertete Kriterien wird nach folgenden Formeln durchgeführt </t>
  </si>
  <si>
    <t xml:space="preserve">wobei  "Pv" für den Vergleichswert im Kriterium (Angabe des zu bewertenden Bieters) und „Pb“ für den Bestwert im </t>
  </si>
  <si>
    <t>Kriterium (Angabe des Bieters mit dem besten Wert imKriterium steht).</t>
  </si>
  <si>
    <t>Angebotspreis</t>
  </si>
  <si>
    <t>Formel zur Berechnung</t>
  </si>
  <si>
    <t>Pbest = billigster Preis</t>
  </si>
  <si>
    <t>Pvergl = angebotener Preis</t>
  </si>
  <si>
    <t>nein</t>
  </si>
  <si>
    <t>ja</t>
  </si>
  <si>
    <t>Monate</t>
  </si>
  <si>
    <t>Bewertungskriterien gemäß Leistungsverzeichnis</t>
  </si>
  <si>
    <t>Verlängerung des Gewährleistungszeitraumes auf insg 30 Monate</t>
  </si>
  <si>
    <t>24+6</t>
  </si>
  <si>
    <t>24+12</t>
  </si>
  <si>
    <t>Verlängerung des Gewährleistungszeitraumes auf insg 36 Monate</t>
  </si>
  <si>
    <t>Maximal erreichbare Preispunkte (netto)</t>
  </si>
  <si>
    <t xml:space="preserve"> Qualitätsbewertung</t>
  </si>
  <si>
    <t>P best/Pvergl*45</t>
  </si>
  <si>
    <t>Sofern der Gewährleistungszeitraum durch den AN freiwillig verlängert wird, werden bis zu 5 Qualitätspunkte vergeben.</t>
  </si>
  <si>
    <t>Nachhaltigkeitskriterien:</t>
  </si>
  <si>
    <t>(h)</t>
  </si>
  <si>
    <t>km</t>
  </si>
  <si>
    <t>Ausschlusskriterium</t>
  </si>
  <si>
    <t>Die folgende Tabelle zeigt eine beispielhafte Qualitätsbewertung auf Basis der Kriterien im Leistungsverzeichnis 
und Annahme von 2 fiktiven Bietern zur Veranschaulichung der Berechnungsmodelle</t>
  </si>
  <si>
    <t>&gt;24</t>
  </si>
  <si>
    <t>Sofern der AN einen Servicestützpunkt für Wartungsleistungen und im Störfall zur Fehlerbehebung im Umkreis von weniger als 100 km anbietet, werden bis zu 5 Qualitätspunkte vergeben.</t>
  </si>
  <si>
    <t>24h</t>
  </si>
  <si>
    <t>Mindestkriterium</t>
  </si>
  <si>
    <t xml:space="preserve">Ersatzgerät innerhalb </t>
  </si>
  <si>
    <t>Sofern das Unternehmen über einen Nachhaltigkeitsbericht (Sustainability Report) verfügt, werden 
3 Qualitätspunkte vergeben.
Verneinendfalls werden für dieses Kriterium 0 Punkte vergeben.</t>
  </si>
  <si>
    <t>ausgeschieden</t>
  </si>
  <si>
    <t>Investkosten</t>
  </si>
  <si>
    <t>Wartungskosten</t>
  </si>
  <si>
    <t>NETTO</t>
  </si>
  <si>
    <t>3. Nachhaltigkeit</t>
  </si>
  <si>
    <t>Qualitätskriterien</t>
  </si>
  <si>
    <t xml:space="preserve">Punkte </t>
  </si>
  <si>
    <t>Gewichtet</t>
  </si>
  <si>
    <t>Gewichtete Qualitätspunkte:</t>
  </si>
  <si>
    <t>Gewichtete Preispunkte (netto)</t>
  </si>
  <si>
    <t>Gesamtpunkte Gewichtet</t>
  </si>
  <si>
    <r>
      <t xml:space="preserve">Die maximale Punkteanzahl von 168 Punkten (Gewichtet max. 100 Punkte) setzt sich aus insgesamt 3 Kriterienkreisen 
</t>
    </r>
    <r>
      <rPr>
        <b/>
        <sz val="10"/>
        <rFont val="Arial"/>
        <family val="2"/>
      </rPr>
      <t xml:space="preserve">Gesamtpreis = TCO (inkl Wartung)
Qualität/Technik </t>
    </r>
    <r>
      <rPr>
        <sz val="11"/>
        <color theme="1"/>
        <rFont val="Calibri"/>
        <family val="2"/>
        <scheme val="minor"/>
      </rPr>
      <t xml:space="preserve">und 
</t>
    </r>
    <r>
      <rPr>
        <b/>
        <sz val="11"/>
        <color theme="1"/>
        <rFont val="Calibri"/>
        <family val="2"/>
        <scheme val="minor"/>
      </rPr>
      <t>Nachhaltigkeit</t>
    </r>
    <r>
      <rPr>
        <b/>
        <sz val="10"/>
        <rFont val="Arial"/>
        <family val="2"/>
      </rPr>
      <t xml:space="preserve">
</t>
    </r>
    <r>
      <rPr>
        <sz val="11"/>
        <color theme="1"/>
        <rFont val="Calibri"/>
        <family val="2"/>
        <scheme val="minor"/>
      </rPr>
      <t>welche in die unten stehend Subkriterien unterteilt sind.</t>
    </r>
  </si>
  <si>
    <t>m²</t>
  </si>
  <si>
    <t>&gt;1</t>
  </si>
  <si>
    <t>max. Stellfläche errechnet aus Länge mal Breite</t>
  </si>
  <si>
    <t>nicht gr. als 1</t>
  </si>
  <si>
    <t>&lt;=1 bis 0,9</t>
  </si>
  <si>
    <t>&lt; =0,9 bis 0,8</t>
  </si>
  <si>
    <t>&lt;=0,8 bis 0,7</t>
  </si>
  <si>
    <t>&lt;=0,7 bis 0,6</t>
  </si>
  <si>
    <t>&lt;=0,6</t>
  </si>
  <si>
    <t>LV Position 04 170101A Abmessungen</t>
  </si>
  <si>
    <t>LV Position 04 170101A Gewicht</t>
  </si>
  <si>
    <t>kg</t>
  </si>
  <si>
    <t>Das Gewicht ist nur das Grundgerät ohne Zubehörteile</t>
  </si>
  <si>
    <t>&gt;200</t>
  </si>
  <si>
    <t>&lt;=170 bis 160</t>
  </si>
  <si>
    <t>&lt;=150</t>
  </si>
  <si>
    <t>&lt;=160 bis 150</t>
  </si>
  <si>
    <t>&lt; =180 bis 170</t>
  </si>
  <si>
    <t>&lt;=200 bis 180</t>
  </si>
  <si>
    <t>nicht gr.als 200</t>
  </si>
  <si>
    <t>x</t>
  </si>
  <si>
    <t>Sofern das angebotene Gerät ein Gewicht von 
weniger als 200 kg hat, werden bis zu 5 Qualitätspunkte vergeben.</t>
  </si>
  <si>
    <t>Sofern das angebotene Gerät eine Stellfläche von 
weniger als 1m² benötigt werden bis zu 5 Qualitätspunkte vergeben.</t>
  </si>
  <si>
    <t>LV Position 04  170101A</t>
  </si>
  <si>
    <t>Maximal erreichbare Qualitätspunkte Nachhaltigkeit:</t>
  </si>
  <si>
    <t>Gewichtete Qualitätspunkte Nachhaltigkeit:</t>
  </si>
  <si>
    <t xml:space="preserve">Systemtest </t>
  </si>
  <si>
    <t xml:space="preserve">Der Ausfall jeglicher externer Gasversorgung, Ausfall der Zentralgasversorgung und gleichzeitig leere Reservegasflaschen darf nicht zum Ausfall der maschinellen Ventilation führen. Die maschinelle Ventilation muss nach dem Ausfall mindenstens 20 Minuten betragen. </t>
  </si>
  <si>
    <t>Ausfall der Medgasversorgung</t>
  </si>
  <si>
    <t xml:space="preserve">Die angebotenen Produkte ermöglichen die Datenausgabe von Einstell-, Messwerten und Alarmen basierend auf den bzw. in Anlehnung an die SDC Kommunikationsstandards IEEE 11073-20702-2016, IEEE 11073-10207-2017 und IEEE 11073-20701-2018. </t>
  </si>
  <si>
    <t>SDC Kommunikationsstandards</t>
  </si>
  <si>
    <t xml:space="preserve">Während des vollautomatischen Systemtests sind keinerlei Benutzerinteraktionen erforderlich. </t>
  </si>
  <si>
    <t>Notfall O2-Versorgung</t>
  </si>
  <si>
    <t>sofern die angebotenen Geräte über eine integrierte Notfall O2-Versorgung mit bis zu 20 Litern über den Vapor in das Atemsystem, auch während Systemfehlern oder ausgeschaltetem Gerät und leerem Akku verfügen, so werden in diesem Punkt 5 Qualitätspunkte vergeben.Verneinendfalls werden für dieses Kriterium 0 Punkte vergeben.</t>
  </si>
  <si>
    <t>Nachlass</t>
  </si>
  <si>
    <t>Sofern der AN eine Reaktionszeit (Techniker Vorort nur in der Zeit zwischen 8:00 und 16:00Uhr) bei Wartungsleistungen und im Störfall  ausg. SA SO Feiertag zur Fehlerbehebung von weniger als 24h angibt, werden bis zu 5 Qualitätspunkte vergeben.</t>
  </si>
  <si>
    <t xml:space="preserve"> &gt;=100&lt;=200</t>
  </si>
  <si>
    <t>&lt; 100</t>
  </si>
  <si>
    <t>LV Position Monitoring</t>
  </si>
  <si>
    <t>Integrierte Kapnografie auch während des Transports – kein Zusatzmodul erforderlich.</t>
  </si>
  <si>
    <t>Ist die hardwareunabhängige Monitoringsoftware mit Möglichkeit der Gerätebedienung auf Basis von 
ISO/IEEE 11073 SDC Standard möglich?</t>
  </si>
  <si>
    <t>LV Position 04 170221A Patientenmonitor</t>
  </si>
  <si>
    <t>00 .00 32 Z Gewährleistung</t>
  </si>
  <si>
    <t>Bieter 2</t>
  </si>
  <si>
    <t>Bieter3</t>
  </si>
  <si>
    <t>Bieter 1</t>
  </si>
  <si>
    <t>00 .00 33 Z Lieferzeit</t>
  </si>
  <si>
    <t>(Q) Sofern die Lieferzeit ab Werkplanfreigabe weniger als 10 Wochen beträgt, werden bis zu 5 
Qualitätspunkte vergeben.</t>
  </si>
  <si>
    <t xml:space="preserve">&gt; 10 Wochen </t>
  </si>
  <si>
    <t>Wochen</t>
  </si>
  <si>
    <t>Ausschluss</t>
  </si>
  <si>
    <t xml:space="preserve">&gt;=8 - &lt; 10 Wochen </t>
  </si>
  <si>
    <t xml:space="preserve">&gt;=6 - 8 Wochen </t>
  </si>
  <si>
    <t xml:space="preserve">&lt;6 Wochen </t>
  </si>
  <si>
    <t>00 .00 34 Z Ersatzteilgarantie</t>
  </si>
  <si>
    <t>jahre</t>
  </si>
  <si>
    <t>&lt;8</t>
  </si>
  <si>
    <t>0 Mindestkriterium</t>
  </si>
  <si>
    <t>&gt;8 - &lt;=10 Jahre</t>
  </si>
  <si>
    <t>&gt;10</t>
  </si>
  <si>
    <t>&lt; 6</t>
  </si>
  <si>
    <t xml:space="preserve"> &gt;= 6 -&lt;12</t>
  </si>
  <si>
    <t>&gt; = 12-&lt;24</t>
  </si>
  <si>
    <t>0=Mindestkriterium</t>
  </si>
  <si>
    <t>00.00 35Nachhaltigkeit</t>
  </si>
  <si>
    <t>00.0035  Reaktionszeit</t>
  </si>
  <si>
    <t xml:space="preserve">00.0035 Stützpunktnähe </t>
  </si>
  <si>
    <t>00.0035 Recycling</t>
  </si>
  <si>
    <t>%</t>
  </si>
  <si>
    <t>&lt;50</t>
  </si>
  <si>
    <t xml:space="preserve"> &gt;=50&lt;=80</t>
  </si>
  <si>
    <t>&gt;80</t>
  </si>
  <si>
    <t>(Q) Sofern die angebotenen Produkte einen mehr als 50 %igen Anteil des Gehäuses zum 100 %igen Recycling ermöglicht werden werden bis zu 2,5 Qualitätspunkte im Sinne der Nachhaltigkeit vergeben.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</si>
</sst>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quot;€&quot;\ * #,##0.00_-;\-&quot;€&quot;\ * #,##0.00_-;_-&quot;€&quot;\ * &quot;-&quot;??_-;_-@_-"/>
    <numFmt numFmtId="165" formatCode="&quot;€&quot;\ #,##0.00"/>
    <numFmt numFmtId="166" formatCode="_-[$€-C07]\ * #,##0.00_-;\-[$€-C07]\ * #,##0.00_-;_-[$€-C07]\ * &quot;-&quot;??_-;_-@_-"/>
    <numFmt numFmtId="167" formatCode="_-* #,##0.00\ [$€-407]_-;\-* #,##0.00\ [$€-407]_-;_-* &quot;-&quot;??\ [$€-407]_-;_-@_-"/>
    <numFmt numFmtId="168" formatCode="#,##0.0"/>
  </numFmts>
  <fonts count="26" x14ac:knownFonts="1">
    <font>
      <sz val="11"/>
      <color theme="1"/>
      <name val="Calibri"/>
      <family val="2"/>
      <scheme val="minor"/>
    </font>
    <font>
      <sz val="11"/>
      <color theme="1"/>
      <name val="Calibri"/>
      <family val="2"/>
      <scheme val="minor"/>
    </font>
    <font>
      <sz val="10"/>
      <color theme="1"/>
      <name val="Arial"/>
      <family val="2"/>
    </font>
    <font>
      <sz val="10"/>
      <name val="Arial"/>
      <family val="2"/>
    </font>
    <font>
      <b/>
      <sz val="10"/>
      <name val="Arial"/>
      <family val="2"/>
    </font>
    <font>
      <sz val="10"/>
      <color rgb="FFFF0000"/>
      <name val="Arial"/>
      <family val="2"/>
    </font>
    <font>
      <sz val="11"/>
      <color rgb="FF006100"/>
      <name val="Calibri"/>
      <family val="2"/>
      <scheme val="minor"/>
    </font>
    <font>
      <sz val="12"/>
      <color rgb="FFFF0000"/>
      <name val="Arial"/>
      <family val="2"/>
    </font>
    <font>
      <sz val="12"/>
      <name val="Arial"/>
      <family val="2"/>
    </font>
    <font>
      <b/>
      <sz val="12"/>
      <color rgb="FFFF0000"/>
      <name val="Arial"/>
      <family val="2"/>
    </font>
    <font>
      <b/>
      <sz val="12"/>
      <name val="Arial"/>
      <family val="2"/>
    </font>
    <font>
      <sz val="9"/>
      <name val="Arial"/>
      <family val="2"/>
    </font>
    <font>
      <sz val="10"/>
      <color rgb="FF0070C0"/>
      <name val="Arial"/>
      <family val="2"/>
    </font>
    <font>
      <sz val="10"/>
      <color rgb="FF00B050"/>
      <name val="Arial"/>
      <family val="2"/>
    </font>
    <font>
      <b/>
      <sz val="11"/>
      <color rgb="FF006100"/>
      <name val="Calibri"/>
      <family val="2"/>
      <scheme val="minor"/>
    </font>
    <font>
      <i/>
      <sz val="10"/>
      <color rgb="FFFF0000"/>
      <name val="Arial"/>
      <family val="2"/>
    </font>
    <font>
      <b/>
      <i/>
      <sz val="10"/>
      <color rgb="FFFF0000"/>
      <name val="Arial"/>
      <family val="2"/>
    </font>
    <font>
      <b/>
      <i/>
      <sz val="10"/>
      <color theme="1"/>
      <name val="Arial"/>
      <family val="2"/>
    </font>
    <font>
      <i/>
      <sz val="10"/>
      <color theme="1"/>
      <name val="Arial"/>
      <family val="2"/>
    </font>
    <font>
      <b/>
      <i/>
      <u/>
      <sz val="10"/>
      <color theme="1"/>
      <name val="Arial"/>
      <family val="2"/>
    </font>
    <font>
      <i/>
      <sz val="10"/>
      <name val="Arial"/>
      <family val="2"/>
    </font>
    <font>
      <b/>
      <i/>
      <sz val="10"/>
      <name val="Arial"/>
      <family val="2"/>
    </font>
    <font>
      <b/>
      <sz val="11"/>
      <color theme="1"/>
      <name val="Calibri"/>
      <family val="2"/>
      <scheme val="minor"/>
    </font>
    <font>
      <b/>
      <i/>
      <u/>
      <sz val="10"/>
      <name val="Arial"/>
      <family val="2"/>
    </font>
    <font>
      <b/>
      <sz val="11"/>
      <name val="Calibri"/>
      <family val="2"/>
      <scheme val="minor"/>
    </font>
    <font>
      <sz val="1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C6EFCE"/>
      </patternFill>
    </fill>
    <fill>
      <patternFill patternType="solid">
        <fgColor theme="9"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2"/>
        <bgColor indexed="64"/>
      </patternFill>
    </fill>
  </fills>
  <borders count="52">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Dashed">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mediumDashed">
        <color indexed="64"/>
      </left>
      <right style="hair">
        <color indexed="64"/>
      </right>
      <top style="hair">
        <color indexed="64"/>
      </top>
      <bottom/>
      <diagonal/>
    </border>
    <border>
      <left style="hair">
        <color indexed="64"/>
      </left>
      <right style="mediumDashed">
        <color indexed="64"/>
      </right>
      <top style="hair">
        <color indexed="64"/>
      </top>
      <bottom/>
      <diagonal/>
    </border>
    <border>
      <left style="hair">
        <color indexed="64"/>
      </left>
      <right style="mediumDashed">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mediumDashed">
        <color indexed="64"/>
      </top>
      <bottom style="hair">
        <color indexed="64"/>
      </bottom>
      <diagonal/>
    </border>
    <border>
      <left style="hair">
        <color indexed="64"/>
      </left>
      <right style="hair">
        <color indexed="64"/>
      </right>
      <top style="mediumDashed">
        <color indexed="64"/>
      </top>
      <bottom style="hair">
        <color indexed="64"/>
      </bottom>
      <diagonal/>
    </border>
    <border>
      <left style="mediumDashed">
        <color indexed="64"/>
      </left>
      <right/>
      <top style="mediumDashed">
        <color indexed="64"/>
      </top>
      <bottom style="hair">
        <color indexed="64"/>
      </bottom>
      <diagonal/>
    </border>
    <border>
      <left/>
      <right style="hair">
        <color indexed="64"/>
      </right>
      <top style="mediumDashed">
        <color indexed="64"/>
      </top>
      <bottom style="hair">
        <color indexed="64"/>
      </bottom>
      <diagonal/>
    </border>
    <border>
      <left style="hair">
        <color indexed="64"/>
      </left>
      <right style="mediumDashed">
        <color indexed="64"/>
      </right>
      <top style="mediumDashed">
        <color indexed="64"/>
      </top>
      <bottom style="hair">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mediumDashed">
        <color indexed="64"/>
      </left>
      <right style="hair">
        <color indexed="64"/>
      </right>
      <top style="thin">
        <color indexed="64"/>
      </top>
      <bottom style="double">
        <color indexed="64"/>
      </bottom>
      <diagonal/>
    </border>
    <border>
      <left style="hair">
        <color indexed="64"/>
      </left>
      <right style="mediumDashed">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right style="thin">
        <color indexed="64"/>
      </right>
      <top style="thin">
        <color indexed="64"/>
      </top>
      <bottom style="thin">
        <color indexed="64"/>
      </bottom>
      <diagonal/>
    </border>
    <border>
      <left style="thin">
        <color indexed="64"/>
      </left>
      <right style="mediumDashDot">
        <color indexed="64"/>
      </right>
      <top style="thin">
        <color indexed="64"/>
      </top>
      <bottom style="thin">
        <color indexed="64"/>
      </bottom>
      <diagonal/>
    </border>
    <border>
      <left style="hair">
        <color indexed="64"/>
      </left>
      <right style="mediumDashDot">
        <color indexed="64"/>
      </right>
      <top style="hair">
        <color indexed="64"/>
      </top>
      <bottom/>
      <diagonal/>
    </border>
    <border>
      <left style="thin">
        <color indexed="64"/>
      </left>
      <right/>
      <top style="thin">
        <color indexed="64"/>
      </top>
      <bottom style="thin">
        <color indexed="64"/>
      </bottom>
      <diagonal/>
    </border>
    <border>
      <left/>
      <right style="mediumDashDot">
        <color indexed="64"/>
      </right>
      <top style="thin">
        <color indexed="64"/>
      </top>
      <bottom style="thin">
        <color indexed="64"/>
      </bottom>
      <diagonal/>
    </border>
    <border>
      <left/>
      <right/>
      <top style="mediumDashed">
        <color indexed="64"/>
      </top>
      <bottom style="hair">
        <color indexed="64"/>
      </bottom>
      <diagonal/>
    </border>
    <border>
      <left/>
      <right style="hair">
        <color indexed="64"/>
      </right>
      <top style="thin">
        <color indexed="64"/>
      </top>
      <bottom style="double">
        <color indexed="64"/>
      </bottom>
      <diagonal/>
    </border>
    <border>
      <left style="hair">
        <color indexed="64"/>
      </left>
      <right style="mediumDashDot">
        <color indexed="64"/>
      </right>
      <top style="mediumDashed">
        <color indexed="64"/>
      </top>
      <bottom style="hair">
        <color indexed="64"/>
      </bottom>
      <diagonal/>
    </border>
    <border>
      <left style="hair">
        <color indexed="64"/>
      </left>
      <right style="mediumDashDot">
        <color indexed="64"/>
      </right>
      <top style="hair">
        <color indexed="64"/>
      </top>
      <bottom style="hair">
        <color indexed="64"/>
      </bottom>
      <diagonal/>
    </border>
    <border>
      <left style="hair">
        <color indexed="64"/>
      </left>
      <right style="mediumDashDot">
        <color indexed="64"/>
      </right>
      <top style="thin">
        <color indexed="64"/>
      </top>
      <bottom style="double">
        <color indexed="64"/>
      </bottom>
      <diagonal/>
    </border>
    <border>
      <left/>
      <right/>
      <top/>
      <bottom style="mediumDashDot">
        <color indexed="64"/>
      </bottom>
      <diagonal/>
    </border>
    <border>
      <left/>
      <right/>
      <top/>
      <bottom style="hair">
        <color indexed="64"/>
      </bottom>
      <diagonal/>
    </border>
    <border>
      <left/>
      <right style="mediumDashed">
        <color indexed="64"/>
      </right>
      <top/>
      <bottom style="hair">
        <color indexed="64"/>
      </bottom>
      <diagonal/>
    </border>
    <border>
      <left style="mediumDashed">
        <color indexed="64"/>
      </left>
      <right/>
      <top/>
      <bottom style="hair">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Dashed">
        <color indexed="64"/>
      </left>
      <right/>
      <top style="mediumDashDot">
        <color indexed="64"/>
      </top>
      <bottom style="hair">
        <color indexed="64"/>
      </bottom>
      <diagonal/>
    </border>
    <border>
      <left/>
      <right/>
      <top style="mediumDashDot">
        <color indexed="64"/>
      </top>
      <bottom style="hair">
        <color indexed="64"/>
      </bottom>
      <diagonal/>
    </border>
    <border>
      <left/>
      <right style="mediumDashed">
        <color indexed="64"/>
      </right>
      <top style="mediumDashDot">
        <color indexed="64"/>
      </top>
      <bottom style="hair">
        <color indexed="64"/>
      </bottom>
      <diagonal/>
    </border>
    <border>
      <left/>
      <right/>
      <top style="thin">
        <color indexed="64"/>
      </top>
      <bottom/>
      <diagonal/>
    </border>
    <border>
      <left/>
      <right/>
      <top/>
      <bottom style="thin">
        <color indexed="64"/>
      </bottom>
      <diagonal/>
    </border>
    <border>
      <left style="thin">
        <color indexed="64"/>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style="mediumDashed">
        <color indexed="64"/>
      </right>
      <top/>
      <bottom style="thin">
        <color indexed="64"/>
      </bottom>
      <diagonal/>
    </border>
    <border>
      <left style="hair">
        <color indexed="64"/>
      </left>
      <right style="hair">
        <color indexed="64"/>
      </right>
      <top/>
      <bottom style="hair">
        <color indexed="64"/>
      </bottom>
      <diagonal/>
    </border>
  </borders>
  <cellStyleXfs count="6">
    <xf numFmtId="0" fontId="0" fillId="0" borderId="0"/>
    <xf numFmtId="44" fontId="1" fillId="0" borderId="0" applyFont="0" applyFill="0" applyBorder="0" applyAlignment="0" applyProtection="0"/>
    <xf numFmtId="164" fontId="3" fillId="0" borderId="0" applyFont="0" applyFill="0" applyBorder="0" applyAlignment="0" applyProtection="0"/>
    <xf numFmtId="0" fontId="6" fillId="5" borderId="0" applyNumberFormat="0" applyBorder="0" applyAlignment="0" applyProtection="0"/>
    <xf numFmtId="0" fontId="3" fillId="0" borderId="0"/>
    <xf numFmtId="44" fontId="3" fillId="0" borderId="0" applyFont="0" applyFill="0" applyBorder="0" applyAlignment="0" applyProtection="0"/>
  </cellStyleXfs>
  <cellXfs count="283">
    <xf numFmtId="0" fontId="0" fillId="0" borderId="0" xfId="0"/>
    <xf numFmtId="0" fontId="2" fillId="0" borderId="5" xfId="0" applyFont="1" applyBorder="1"/>
    <xf numFmtId="0" fontId="2" fillId="0" borderId="0" xfId="0" applyFont="1"/>
    <xf numFmtId="0" fontId="5" fillId="0" borderId="0" xfId="0" applyFont="1"/>
    <xf numFmtId="0" fontId="7" fillId="0" borderId="0" xfId="4" applyFont="1" applyProtection="1">
      <protection locked="0"/>
    </xf>
    <xf numFmtId="165" fontId="7" fillId="0" borderId="0" xfId="4" applyNumberFormat="1" applyFont="1" applyProtection="1">
      <protection locked="0"/>
    </xf>
    <xf numFmtId="166" fontId="7" fillId="0" borderId="0" xfId="5" applyNumberFormat="1" applyFont="1" applyFill="1" applyBorder="1" applyProtection="1">
      <protection locked="0"/>
    </xf>
    <xf numFmtId="0" fontId="8" fillId="0" borderId="0" xfId="4" applyFont="1" applyProtection="1">
      <protection locked="0"/>
    </xf>
    <xf numFmtId="0" fontId="9" fillId="0" borderId="0" xfId="4" applyFont="1" applyProtection="1">
      <protection locked="0"/>
    </xf>
    <xf numFmtId="165" fontId="9" fillId="0" borderId="0" xfId="4" applyNumberFormat="1" applyFont="1" applyProtection="1">
      <protection locked="0"/>
    </xf>
    <xf numFmtId="166" fontId="9" fillId="0" borderId="0" xfId="5" applyNumberFormat="1" applyFont="1" applyFill="1" applyProtection="1">
      <protection locked="0"/>
    </xf>
    <xf numFmtId="0" fontId="10" fillId="0" borderId="0" xfId="4" applyFont="1" applyProtection="1">
      <protection locked="0"/>
    </xf>
    <xf numFmtId="0" fontId="3" fillId="0" borderId="0" xfId="4"/>
    <xf numFmtId="166" fontId="7" fillId="0" borderId="0" xfId="5" applyNumberFormat="1" applyFont="1" applyFill="1" applyProtection="1">
      <protection locked="0"/>
    </xf>
    <xf numFmtId="0" fontId="7" fillId="0" borderId="0" xfId="4" applyFont="1"/>
    <xf numFmtId="165" fontId="7" fillId="0" borderId="0" xfId="4" applyNumberFormat="1" applyFont="1"/>
    <xf numFmtId="166" fontId="7" fillId="0" borderId="0" xfId="5" applyNumberFormat="1" applyFont="1" applyFill="1"/>
    <xf numFmtId="0" fontId="8" fillId="0" borderId="0" xfId="4" applyFont="1"/>
    <xf numFmtId="0" fontId="4" fillId="0" borderId="0" xfId="4" applyFont="1" applyAlignment="1">
      <alignment horizontal="center"/>
    </xf>
    <xf numFmtId="10" fontId="3" fillId="0" borderId="0" xfId="4" applyNumberFormat="1"/>
    <xf numFmtId="0" fontId="6" fillId="0" borderId="0" xfId="3" applyFill="1" applyBorder="1" applyAlignment="1">
      <alignment horizontal="center" vertical="center"/>
    </xf>
    <xf numFmtId="0" fontId="3" fillId="0" borderId="0" xfId="4" applyProtection="1">
      <protection locked="0"/>
    </xf>
    <xf numFmtId="0" fontId="4" fillId="0" borderId="0" xfId="4" applyFont="1" applyProtection="1">
      <protection locked="0"/>
    </xf>
    <xf numFmtId="0" fontId="4" fillId="0" borderId="0" xfId="4" applyFont="1"/>
    <xf numFmtId="165" fontId="4" fillId="0" borderId="0" xfId="4" applyNumberFormat="1" applyFont="1" applyProtection="1">
      <protection locked="0"/>
    </xf>
    <xf numFmtId="165" fontId="3" fillId="0" borderId="0" xfId="4" applyNumberFormat="1" applyProtection="1">
      <protection locked="0"/>
    </xf>
    <xf numFmtId="0" fontId="3" fillId="0" borderId="0" xfId="4" applyAlignment="1">
      <alignment horizontal="center" vertical="center"/>
    </xf>
    <xf numFmtId="0" fontId="3" fillId="0" borderId="0" xfId="4" applyAlignment="1">
      <alignment vertical="top"/>
    </xf>
    <xf numFmtId="0" fontId="5" fillId="0" borderId="0" xfId="4" applyFont="1" applyAlignment="1">
      <alignment horizontal="left" vertical="center"/>
    </xf>
    <xf numFmtId="0" fontId="12" fillId="0" borderId="0" xfId="4" applyFont="1" applyAlignment="1">
      <alignment horizontal="left" vertical="center"/>
    </xf>
    <xf numFmtId="0" fontId="13" fillId="0" borderId="0" xfId="4" applyFont="1" applyAlignment="1">
      <alignment horizontal="right"/>
    </xf>
    <xf numFmtId="0" fontId="6" fillId="5" borderId="0" xfId="3" applyBorder="1" applyAlignment="1">
      <alignment horizontal="right" vertical="center"/>
    </xf>
    <xf numFmtId="0" fontId="6" fillId="5" borderId="0" xfId="3" applyBorder="1" applyAlignment="1">
      <alignment horizontal="center" vertical="center"/>
    </xf>
    <xf numFmtId="4" fontId="15" fillId="4" borderId="25" xfId="0" applyNumberFormat="1" applyFont="1" applyFill="1" applyBorder="1" applyAlignment="1">
      <alignment horizontal="center" vertical="center"/>
    </xf>
    <xf numFmtId="4" fontId="15" fillId="4" borderId="24" xfId="0" applyNumberFormat="1" applyFont="1" applyFill="1" applyBorder="1" applyAlignment="1">
      <alignment horizontal="center" vertical="center"/>
    </xf>
    <xf numFmtId="4" fontId="15" fillId="4" borderId="22" xfId="0" applyNumberFormat="1" applyFont="1" applyFill="1" applyBorder="1" applyAlignment="1">
      <alignment horizontal="center" vertical="center"/>
    </xf>
    <xf numFmtId="0" fontId="4" fillId="0" borderId="34" xfId="4" applyFont="1" applyBorder="1" applyAlignment="1">
      <alignment horizontal="center"/>
    </xf>
    <xf numFmtId="10" fontId="3" fillId="0" borderId="34" xfId="4" applyNumberFormat="1" applyBorder="1"/>
    <xf numFmtId="0" fontId="3" fillId="0" borderId="34" xfId="4" applyBorder="1"/>
    <xf numFmtId="0" fontId="7" fillId="0" borderId="34" xfId="4" applyFont="1" applyBorder="1"/>
    <xf numFmtId="165" fontId="7" fillId="0" borderId="34" xfId="4" applyNumberFormat="1" applyFont="1" applyBorder="1"/>
    <xf numFmtId="166" fontId="7" fillId="0" borderId="34" xfId="5" applyNumberFormat="1" applyFont="1" applyFill="1" applyBorder="1"/>
    <xf numFmtId="0" fontId="8" fillId="0" borderId="34" xfId="4" applyFont="1" applyBorder="1"/>
    <xf numFmtId="4" fontId="15" fillId="4" borderId="24" xfId="0" applyNumberFormat="1" applyFont="1" applyFill="1" applyBorder="1" applyAlignment="1">
      <alignment horizontal="center" vertical="center" wrapText="1"/>
    </xf>
    <xf numFmtId="3" fontId="17" fillId="0" borderId="22" xfId="0" applyNumberFormat="1" applyFont="1" applyBorder="1" applyAlignment="1">
      <alignment vertical="center" wrapText="1"/>
    </xf>
    <xf numFmtId="3" fontId="18" fillId="0" borderId="22" xfId="2" applyNumberFormat="1" applyFont="1" applyFill="1" applyBorder="1" applyAlignment="1">
      <alignment horizontal="center" vertical="center"/>
    </xf>
    <xf numFmtId="0" fontId="17" fillId="0" borderId="22" xfId="0" applyFont="1" applyBorder="1" applyAlignment="1">
      <alignment horizontal="center" vertical="center"/>
    </xf>
    <xf numFmtId="0" fontId="17" fillId="0" borderId="24" xfId="0" applyFont="1" applyBorder="1" applyAlignment="1">
      <alignment vertical="center"/>
    </xf>
    <xf numFmtId="0" fontId="18" fillId="0" borderId="22" xfId="0" applyFont="1" applyBorder="1" applyAlignment="1">
      <alignment horizontal="center"/>
    </xf>
    <xf numFmtId="0" fontId="18" fillId="0" borderId="22" xfId="0" applyFont="1" applyBorder="1" applyAlignment="1">
      <alignment horizontal="center" vertical="center"/>
    </xf>
    <xf numFmtId="3" fontId="18" fillId="0" borderId="22" xfId="0" applyNumberFormat="1" applyFont="1" applyBorder="1" applyAlignment="1">
      <alignment horizontal="center" vertical="center"/>
    </xf>
    <xf numFmtId="3" fontId="18" fillId="0" borderId="22" xfId="0" applyNumberFormat="1" applyFont="1" applyBorder="1" applyAlignment="1">
      <alignment horizontal="right" vertical="center" wrapText="1"/>
    </xf>
    <xf numFmtId="3" fontId="19" fillId="0" borderId="22" xfId="0" applyNumberFormat="1" applyFont="1" applyBorder="1"/>
    <xf numFmtId="4" fontId="18" fillId="2" borderId="24" xfId="0" applyNumberFormat="1" applyFont="1" applyFill="1" applyBorder="1" applyAlignment="1">
      <alignment horizontal="center" vertical="center"/>
    </xf>
    <xf numFmtId="4" fontId="18" fillId="2" borderId="22" xfId="0" applyNumberFormat="1" applyFont="1" applyFill="1" applyBorder="1" applyAlignment="1">
      <alignment horizontal="center" vertical="center"/>
    </xf>
    <xf numFmtId="4" fontId="18" fillId="2" borderId="25" xfId="0" applyNumberFormat="1" applyFont="1" applyFill="1" applyBorder="1" applyAlignment="1">
      <alignment horizontal="center" vertical="center"/>
    </xf>
    <xf numFmtId="4" fontId="18" fillId="3" borderId="24" xfId="0" applyNumberFormat="1" applyFont="1" applyFill="1" applyBorder="1" applyAlignment="1">
      <alignment horizontal="center" vertical="center"/>
    </xf>
    <xf numFmtId="4" fontId="18" fillId="3" borderId="22" xfId="0" applyNumberFormat="1" applyFont="1" applyFill="1" applyBorder="1" applyAlignment="1">
      <alignment horizontal="center" vertical="center"/>
    </xf>
    <xf numFmtId="4" fontId="18" fillId="3" borderId="25" xfId="0" applyNumberFormat="1" applyFont="1" applyFill="1" applyBorder="1" applyAlignment="1">
      <alignment horizontal="center" vertical="center"/>
    </xf>
    <xf numFmtId="4" fontId="18" fillId="2" borderId="24" xfId="0" applyNumberFormat="1" applyFont="1" applyFill="1" applyBorder="1" applyAlignment="1">
      <alignment horizontal="center" vertical="center" wrapText="1"/>
    </xf>
    <xf numFmtId="4" fontId="18" fillId="3" borderId="24" xfId="0" applyNumberFormat="1" applyFont="1" applyFill="1" applyBorder="1" applyAlignment="1">
      <alignment horizontal="center" vertical="center" wrapText="1"/>
    </xf>
    <xf numFmtId="4" fontId="17" fillId="2" borderId="24" xfId="0" applyNumberFormat="1" applyFont="1" applyFill="1" applyBorder="1" applyAlignment="1">
      <alignment horizontal="center" vertical="center"/>
    </xf>
    <xf numFmtId="4" fontId="19" fillId="2" borderId="22" xfId="0" applyNumberFormat="1" applyFont="1" applyFill="1" applyBorder="1" applyAlignment="1">
      <alignment horizontal="center" vertical="center"/>
    </xf>
    <xf numFmtId="4" fontId="19" fillId="3" borderId="24" xfId="0" applyNumberFormat="1" applyFont="1" applyFill="1" applyBorder="1" applyAlignment="1">
      <alignment horizontal="center" vertical="center"/>
    </xf>
    <xf numFmtId="4" fontId="19" fillId="3" borderId="22" xfId="0" applyNumberFormat="1" applyFont="1" applyFill="1" applyBorder="1" applyAlignment="1">
      <alignment horizontal="center" vertical="center"/>
    </xf>
    <xf numFmtId="4" fontId="19" fillId="3" borderId="25" xfId="0" applyNumberFormat="1" applyFont="1" applyFill="1" applyBorder="1" applyAlignment="1">
      <alignment horizontal="center" vertical="center"/>
    </xf>
    <xf numFmtId="4" fontId="17" fillId="2" borderId="17" xfId="0" applyNumberFormat="1" applyFont="1" applyFill="1" applyBorder="1" applyAlignment="1">
      <alignment horizontal="center" vertical="center"/>
    </xf>
    <xf numFmtId="4" fontId="17" fillId="3" borderId="17" xfId="0" applyNumberFormat="1" applyFont="1" applyFill="1" applyBorder="1" applyAlignment="1">
      <alignment horizontal="center" vertical="center"/>
    </xf>
    <xf numFmtId="4" fontId="17" fillId="2" borderId="4" xfId="0" applyNumberFormat="1" applyFont="1" applyFill="1" applyBorder="1" applyAlignment="1">
      <alignment horizontal="center" vertical="center"/>
    </xf>
    <xf numFmtId="4" fontId="17" fillId="2" borderId="11" xfId="0" applyNumberFormat="1" applyFont="1" applyFill="1" applyBorder="1" applyAlignment="1">
      <alignment horizontal="center" vertical="center"/>
    </xf>
    <xf numFmtId="4" fontId="17" fillId="2" borderId="10" xfId="0" applyNumberFormat="1" applyFont="1" applyFill="1" applyBorder="1" applyAlignment="1">
      <alignment horizontal="center" vertical="center"/>
    </xf>
    <xf numFmtId="4" fontId="17" fillId="3" borderId="3" xfId="0" applyNumberFormat="1" applyFont="1" applyFill="1" applyBorder="1" applyAlignment="1">
      <alignment horizontal="center" vertical="center"/>
    </xf>
    <xf numFmtId="4" fontId="17" fillId="3" borderId="11" xfId="0" applyNumberFormat="1" applyFont="1" applyFill="1" applyBorder="1" applyAlignment="1">
      <alignment horizontal="center" vertical="center"/>
    </xf>
    <xf numFmtId="4" fontId="17" fillId="3" borderId="10" xfId="0" applyNumberFormat="1" applyFont="1" applyFill="1" applyBorder="1" applyAlignment="1">
      <alignment horizontal="center" vertical="center"/>
    </xf>
    <xf numFmtId="4" fontId="19" fillId="2" borderId="10" xfId="0" applyNumberFormat="1" applyFont="1" applyFill="1" applyBorder="1" applyAlignment="1">
      <alignment horizontal="center" vertical="center"/>
    </xf>
    <xf numFmtId="4" fontId="19" fillId="3" borderId="10" xfId="0" applyNumberFormat="1" applyFont="1" applyFill="1" applyBorder="1" applyAlignment="1">
      <alignment horizontal="center" vertical="center"/>
    </xf>
    <xf numFmtId="4" fontId="17" fillId="2" borderId="12" xfId="0" applyNumberFormat="1" applyFont="1" applyFill="1" applyBorder="1" applyAlignment="1">
      <alignment horizontal="center" vertical="center"/>
    </xf>
    <xf numFmtId="4" fontId="17" fillId="2" borderId="7" xfId="0" applyNumberFormat="1" applyFont="1" applyFill="1" applyBorder="1" applyAlignment="1">
      <alignment horizontal="center" vertical="center"/>
    </xf>
    <xf numFmtId="4" fontId="17" fillId="2" borderId="9" xfId="0" applyNumberFormat="1" applyFont="1" applyFill="1" applyBorder="1" applyAlignment="1">
      <alignment horizontal="center" vertical="center"/>
    </xf>
    <xf numFmtId="168" fontId="3" fillId="0" borderId="0" xfId="4" applyNumberFormat="1" applyProtection="1">
      <protection locked="0"/>
    </xf>
    <xf numFmtId="168" fontId="4" fillId="0" borderId="0" xfId="4" applyNumberFormat="1" applyFont="1" applyProtection="1">
      <protection locked="0"/>
    </xf>
    <xf numFmtId="168" fontId="11" fillId="0" borderId="0" xfId="4" applyNumberFormat="1" applyFont="1" applyAlignment="1">
      <alignment horizontal="right"/>
    </xf>
    <xf numFmtId="168" fontId="3" fillId="0" borderId="0" xfId="4" applyNumberFormat="1"/>
    <xf numFmtId="168" fontId="6" fillId="5" borderId="0" xfId="3" applyNumberFormat="1" applyBorder="1" applyAlignment="1">
      <alignment horizontal="center" vertical="center"/>
    </xf>
    <xf numFmtId="168" fontId="6" fillId="0" borderId="0" xfId="3" applyNumberFormat="1" applyFill="1" applyBorder="1" applyAlignment="1">
      <alignment horizontal="center" vertical="center"/>
    </xf>
    <xf numFmtId="168" fontId="3" fillId="0" borderId="0" xfId="4" applyNumberFormat="1" applyAlignment="1">
      <alignment horizontal="center" vertical="center"/>
    </xf>
    <xf numFmtId="168" fontId="17" fillId="0" borderId="25" xfId="0" applyNumberFormat="1" applyFont="1" applyBorder="1" applyAlignment="1">
      <alignment vertical="center" wrapText="1"/>
    </xf>
    <xf numFmtId="168" fontId="18" fillId="0" borderId="25" xfId="2" applyNumberFormat="1" applyFont="1" applyFill="1" applyBorder="1" applyAlignment="1">
      <alignment horizontal="center" vertical="center"/>
    </xf>
    <xf numFmtId="168" fontId="17" fillId="0" borderId="25" xfId="0" applyNumberFormat="1" applyFont="1" applyBorder="1" applyAlignment="1">
      <alignment vertical="center"/>
    </xf>
    <xf numFmtId="168" fontId="17" fillId="0" borderId="25" xfId="2" applyNumberFormat="1" applyFont="1" applyFill="1" applyBorder="1" applyAlignment="1">
      <alignment horizontal="center" vertical="center"/>
    </xf>
    <xf numFmtId="168" fontId="18" fillId="0" borderId="25" xfId="0" applyNumberFormat="1" applyFont="1" applyBorder="1" applyAlignment="1">
      <alignment horizontal="center" vertical="center" wrapText="1"/>
    </xf>
    <xf numFmtId="168" fontId="19" fillId="0" borderId="25" xfId="0" applyNumberFormat="1" applyFont="1" applyBorder="1" applyAlignment="1">
      <alignment horizontal="center" vertical="center"/>
    </xf>
    <xf numFmtId="49" fontId="20" fillId="4" borderId="22" xfId="0" applyNumberFormat="1" applyFont="1" applyFill="1" applyBorder="1" applyAlignment="1">
      <alignment vertical="top" wrapText="1"/>
    </xf>
    <xf numFmtId="0" fontId="7" fillId="0" borderId="0" xfId="4" applyFont="1" applyAlignment="1">
      <alignment wrapText="1"/>
    </xf>
    <xf numFmtId="49" fontId="20" fillId="0" borderId="22" xfId="0" applyNumberFormat="1" applyFont="1" applyBorder="1" applyAlignment="1">
      <alignment horizontal="right" vertical="top" wrapText="1" indent="1"/>
    </xf>
    <xf numFmtId="0" fontId="20" fillId="0" borderId="22" xfId="0" applyFont="1" applyBorder="1" applyAlignment="1">
      <alignment horizontal="center" vertical="center"/>
    </xf>
    <xf numFmtId="168" fontId="20" fillId="0" borderId="25" xfId="2" applyNumberFormat="1" applyFont="1" applyFill="1" applyBorder="1" applyAlignment="1">
      <alignment horizontal="center" vertical="center"/>
    </xf>
    <xf numFmtId="0" fontId="21" fillId="0" borderId="22" xfId="0" applyFont="1" applyBorder="1"/>
    <xf numFmtId="49" fontId="20" fillId="0" borderId="22" xfId="0" applyNumberFormat="1" applyFont="1" applyBorder="1" applyAlignment="1">
      <alignment horizontal="center" vertical="center"/>
    </xf>
    <xf numFmtId="0" fontId="21" fillId="0" borderId="22" xfId="0" applyFont="1" applyBorder="1" applyAlignment="1">
      <alignment horizontal="center" vertical="center"/>
    </xf>
    <xf numFmtId="168" fontId="21" fillId="0" borderId="25" xfId="2" applyNumberFormat="1" applyFont="1" applyFill="1" applyBorder="1" applyAlignment="1">
      <alignment horizontal="center" vertical="center"/>
    </xf>
    <xf numFmtId="0" fontId="10" fillId="0" borderId="0" xfId="4" applyFont="1"/>
    <xf numFmtId="0" fontId="4" fillId="6" borderId="0" xfId="4" applyFont="1" applyFill="1"/>
    <xf numFmtId="49" fontId="21" fillId="4" borderId="22" xfId="0" applyNumberFormat="1" applyFont="1" applyFill="1" applyBorder="1" applyAlignment="1">
      <alignment horizontal="left" vertical="center" wrapText="1"/>
    </xf>
    <xf numFmtId="0" fontId="20" fillId="4" borderId="22" xfId="0" applyFont="1" applyFill="1" applyBorder="1"/>
    <xf numFmtId="0" fontId="4" fillId="4" borderId="0" xfId="4" applyFont="1" applyFill="1"/>
    <xf numFmtId="0" fontId="4" fillId="3" borderId="0" xfId="4" applyFont="1" applyFill="1"/>
    <xf numFmtId="3" fontId="18" fillId="3" borderId="14" xfId="2" applyNumberFormat="1" applyFont="1" applyFill="1" applyBorder="1" applyAlignment="1">
      <alignment horizontal="center" vertical="center"/>
    </xf>
    <xf numFmtId="168" fontId="17" fillId="3" borderId="31" xfId="2" applyNumberFormat="1" applyFont="1" applyFill="1" applyBorder="1" applyAlignment="1">
      <alignment horizontal="center" vertical="center"/>
    </xf>
    <xf numFmtId="3" fontId="18" fillId="3" borderId="2" xfId="2" applyNumberFormat="1" applyFont="1" applyFill="1" applyBorder="1" applyAlignment="1">
      <alignment horizontal="center" vertical="center"/>
    </xf>
    <xf numFmtId="168" fontId="17" fillId="3" borderId="32" xfId="2" applyNumberFormat="1" applyFont="1" applyFill="1" applyBorder="1" applyAlignment="1">
      <alignment horizontal="center" vertical="center"/>
    </xf>
    <xf numFmtId="3" fontId="19" fillId="3" borderId="2" xfId="0" applyNumberFormat="1" applyFont="1" applyFill="1" applyBorder="1"/>
    <xf numFmtId="168" fontId="19" fillId="3" borderId="32" xfId="0" applyNumberFormat="1" applyFont="1" applyFill="1" applyBorder="1" applyAlignment="1">
      <alignment horizontal="center" vertical="center"/>
    </xf>
    <xf numFmtId="49" fontId="20" fillId="0" borderId="22" xfId="0" applyNumberFormat="1" applyFont="1" applyBorder="1" applyAlignment="1">
      <alignment vertical="top" wrapText="1"/>
    </xf>
    <xf numFmtId="4" fontId="18" fillId="0" borderId="24" xfId="0" applyNumberFormat="1" applyFont="1" applyBorder="1" applyAlignment="1">
      <alignment horizontal="center" vertical="center" wrapText="1"/>
    </xf>
    <xf numFmtId="4" fontId="18" fillId="0" borderId="22" xfId="0" applyNumberFormat="1" applyFont="1" applyBorder="1" applyAlignment="1">
      <alignment horizontal="center" vertical="center"/>
    </xf>
    <xf numFmtId="4" fontId="18" fillId="0" borderId="25" xfId="0" applyNumberFormat="1" applyFont="1" applyBorder="1" applyAlignment="1">
      <alignment horizontal="center" vertical="center"/>
    </xf>
    <xf numFmtId="4" fontId="15" fillId="0" borderId="24" xfId="0" applyNumberFormat="1" applyFont="1" applyBorder="1" applyAlignment="1">
      <alignment horizontal="center" vertical="center" wrapText="1"/>
    </xf>
    <xf numFmtId="4" fontId="15" fillId="0" borderId="22" xfId="0" applyNumberFormat="1" applyFont="1" applyBorder="1" applyAlignment="1">
      <alignment horizontal="center" vertical="center"/>
    </xf>
    <xf numFmtId="4" fontId="15" fillId="0" borderId="25" xfId="0" applyNumberFormat="1" applyFont="1" applyBorder="1" applyAlignment="1">
      <alignment horizontal="center" vertical="center"/>
    </xf>
    <xf numFmtId="3" fontId="2" fillId="0" borderId="44" xfId="2" applyNumberFormat="1" applyFont="1" applyFill="1" applyBorder="1" applyAlignment="1">
      <alignment horizontal="center" vertical="center"/>
    </xf>
    <xf numFmtId="168" fontId="3" fillId="0" borderId="35" xfId="2" applyNumberFormat="1" applyFont="1" applyFill="1" applyBorder="1" applyAlignment="1">
      <alignment horizontal="center" vertical="center"/>
    </xf>
    <xf numFmtId="3" fontId="2" fillId="0" borderId="43" xfId="2" applyNumberFormat="1" applyFont="1" applyFill="1" applyBorder="1" applyAlignment="1">
      <alignment horizontal="center" vertical="center"/>
    </xf>
    <xf numFmtId="168" fontId="3" fillId="0" borderId="43" xfId="2" applyNumberFormat="1" applyFont="1" applyFill="1" applyBorder="1" applyAlignment="1">
      <alignment horizontal="center" vertical="center"/>
    </xf>
    <xf numFmtId="4" fontId="20" fillId="4" borderId="24" xfId="0" applyNumberFormat="1" applyFont="1" applyFill="1" applyBorder="1" applyAlignment="1">
      <alignment horizontal="center" vertical="center"/>
    </xf>
    <xf numFmtId="4" fontId="20" fillId="4" borderId="22" xfId="0" applyNumberFormat="1" applyFont="1" applyFill="1" applyBorder="1" applyAlignment="1">
      <alignment horizontal="center" vertical="center"/>
    </xf>
    <xf numFmtId="4" fontId="20" fillId="4" borderId="25" xfId="0" applyNumberFormat="1" applyFont="1" applyFill="1" applyBorder="1" applyAlignment="1">
      <alignment horizontal="center" vertical="center"/>
    </xf>
    <xf numFmtId="4" fontId="23" fillId="4" borderId="24" xfId="0" applyNumberFormat="1" applyFont="1" applyFill="1" applyBorder="1" applyAlignment="1">
      <alignment horizontal="center" vertical="center"/>
    </xf>
    <xf numFmtId="4" fontId="23" fillId="4" borderId="22" xfId="0" applyNumberFormat="1" applyFont="1" applyFill="1" applyBorder="1" applyAlignment="1">
      <alignment horizontal="center" vertical="center"/>
    </xf>
    <xf numFmtId="4" fontId="21" fillId="4" borderId="17" xfId="0" applyNumberFormat="1" applyFont="1" applyFill="1" applyBorder="1" applyAlignment="1">
      <alignment horizontal="center" vertical="center"/>
    </xf>
    <xf numFmtId="4" fontId="21" fillId="4" borderId="3" xfId="0" applyNumberFormat="1" applyFont="1" applyFill="1" applyBorder="1" applyAlignment="1">
      <alignment horizontal="center" vertical="center"/>
    </xf>
    <xf numFmtId="4" fontId="21" fillId="4" borderId="11" xfId="0" applyNumberFormat="1" applyFont="1" applyFill="1" applyBorder="1" applyAlignment="1">
      <alignment horizontal="center" vertical="center"/>
    </xf>
    <xf numFmtId="4" fontId="21" fillId="4" borderId="10" xfId="0" applyNumberFormat="1" applyFont="1" applyFill="1" applyBorder="1" applyAlignment="1">
      <alignment horizontal="center" vertical="center"/>
    </xf>
    <xf numFmtId="4" fontId="23" fillId="4" borderId="10" xfId="0" applyNumberFormat="1" applyFont="1" applyFill="1" applyBorder="1" applyAlignment="1">
      <alignment horizontal="center" vertical="center"/>
    </xf>
    <xf numFmtId="3" fontId="18" fillId="0" borderId="14" xfId="2" applyNumberFormat="1" applyFont="1" applyFill="1" applyBorder="1" applyAlignment="1">
      <alignment horizontal="center" vertical="center"/>
    </xf>
    <xf numFmtId="3" fontId="18" fillId="3" borderId="7" xfId="2" applyNumberFormat="1" applyFont="1" applyFill="1" applyBorder="1" applyAlignment="1">
      <alignment horizontal="center" vertical="center"/>
    </xf>
    <xf numFmtId="168" fontId="18" fillId="3" borderId="26" xfId="2" applyNumberFormat="1" applyFont="1" applyFill="1" applyBorder="1" applyAlignment="1">
      <alignment horizontal="center" vertical="center"/>
    </xf>
    <xf numFmtId="4" fontId="18" fillId="2" borderId="12" xfId="0" applyNumberFormat="1" applyFont="1" applyFill="1" applyBorder="1" applyAlignment="1">
      <alignment horizontal="center" vertical="center"/>
    </xf>
    <xf numFmtId="4" fontId="18" fillId="2" borderId="7" xfId="0" applyNumberFormat="1" applyFont="1" applyFill="1" applyBorder="1" applyAlignment="1">
      <alignment horizontal="center" vertical="center"/>
    </xf>
    <xf numFmtId="4" fontId="18" fillId="2" borderId="9" xfId="0" applyNumberFormat="1" applyFont="1" applyFill="1" applyBorder="1" applyAlignment="1">
      <alignment horizontal="center" vertical="center"/>
    </xf>
    <xf numFmtId="4" fontId="18" fillId="3" borderId="8" xfId="0" applyNumberFormat="1" applyFont="1" applyFill="1" applyBorder="1" applyAlignment="1">
      <alignment horizontal="center" vertical="center"/>
    </xf>
    <xf numFmtId="4" fontId="18" fillId="3" borderId="7" xfId="0" applyNumberFormat="1" applyFont="1" applyFill="1" applyBorder="1" applyAlignment="1">
      <alignment horizontal="center" vertical="center"/>
    </xf>
    <xf numFmtId="4" fontId="18" fillId="3" borderId="9" xfId="0" applyNumberFormat="1" applyFont="1" applyFill="1" applyBorder="1" applyAlignment="1">
      <alignment horizontal="center" vertical="center"/>
    </xf>
    <xf numFmtId="4" fontId="20" fillId="4" borderId="8" xfId="0" applyNumberFormat="1" applyFont="1" applyFill="1" applyBorder="1" applyAlignment="1">
      <alignment horizontal="center" vertical="center"/>
    </xf>
    <xf numFmtId="4" fontId="20" fillId="4" borderId="7" xfId="0" applyNumberFormat="1" applyFont="1" applyFill="1" applyBorder="1" applyAlignment="1">
      <alignment horizontal="center" vertical="center"/>
    </xf>
    <xf numFmtId="4" fontId="20" fillId="4" borderId="9" xfId="0" applyNumberFormat="1" applyFont="1" applyFill="1" applyBorder="1" applyAlignment="1">
      <alignment horizontal="center" vertical="center"/>
    </xf>
    <xf numFmtId="3" fontId="17" fillId="7" borderId="19" xfId="0" applyNumberFormat="1" applyFont="1" applyFill="1" applyBorder="1" applyAlignment="1">
      <alignment horizontal="center" vertical="center"/>
    </xf>
    <xf numFmtId="168" fontId="17" fillId="7" borderId="33" xfId="0" applyNumberFormat="1" applyFont="1" applyFill="1" applyBorder="1" applyAlignment="1">
      <alignment horizontal="center" vertical="center"/>
    </xf>
    <xf numFmtId="4" fontId="17" fillId="7" borderId="30" xfId="0" applyNumberFormat="1" applyFont="1" applyFill="1" applyBorder="1" applyAlignment="1">
      <alignment horizontal="center" vertical="center"/>
    </xf>
    <xf numFmtId="4" fontId="17" fillId="7" borderId="19" xfId="0" applyNumberFormat="1" applyFont="1" applyFill="1" applyBorder="1" applyAlignment="1">
      <alignment horizontal="center" vertical="center"/>
    </xf>
    <xf numFmtId="4" fontId="17" fillId="7" borderId="21" xfId="0" applyNumberFormat="1" applyFont="1" applyFill="1" applyBorder="1" applyAlignment="1">
      <alignment horizontal="center" vertical="center"/>
    </xf>
    <xf numFmtId="4" fontId="17" fillId="7" borderId="20" xfId="0" applyNumberFormat="1" applyFont="1" applyFill="1" applyBorder="1" applyAlignment="1">
      <alignment horizontal="center" vertical="center"/>
    </xf>
    <xf numFmtId="4" fontId="21" fillId="7" borderId="20" xfId="0" applyNumberFormat="1" applyFont="1" applyFill="1" applyBorder="1" applyAlignment="1">
      <alignment horizontal="center" vertical="center"/>
    </xf>
    <xf numFmtId="4" fontId="21" fillId="7" borderId="19" xfId="0" applyNumberFormat="1" applyFont="1" applyFill="1" applyBorder="1" applyAlignment="1">
      <alignment horizontal="center" vertical="center"/>
    </xf>
    <xf numFmtId="10" fontId="8" fillId="0" borderId="0" xfId="4" applyNumberFormat="1" applyFont="1"/>
    <xf numFmtId="10" fontId="4" fillId="0" borderId="0" xfId="4" applyNumberFormat="1" applyFont="1"/>
    <xf numFmtId="0" fontId="3" fillId="0" borderId="2" xfId="4" applyBorder="1"/>
    <xf numFmtId="168" fontId="3" fillId="0" borderId="2" xfId="4" applyNumberFormat="1" applyBorder="1"/>
    <xf numFmtId="0" fontId="7" fillId="0" borderId="2" xfId="4" applyFont="1" applyBorder="1"/>
    <xf numFmtId="165" fontId="7" fillId="0" borderId="2" xfId="4" applyNumberFormat="1" applyFont="1" applyBorder="1"/>
    <xf numFmtId="0" fontId="4" fillId="2" borderId="2" xfId="4" applyFont="1" applyFill="1" applyBorder="1"/>
    <xf numFmtId="168" fontId="4" fillId="2" borderId="2" xfId="4" applyNumberFormat="1" applyFont="1" applyFill="1" applyBorder="1"/>
    <xf numFmtId="0" fontId="9" fillId="0" borderId="2" xfId="4" applyFont="1" applyBorder="1"/>
    <xf numFmtId="165" fontId="9" fillId="0" borderId="2" xfId="4" applyNumberFormat="1" applyFont="1" applyBorder="1"/>
    <xf numFmtId="0" fontId="3" fillId="2" borderId="2" xfId="4" applyFill="1" applyBorder="1"/>
    <xf numFmtId="168" fontId="3" fillId="2" borderId="2" xfId="4" applyNumberFormat="1" applyFill="1" applyBorder="1"/>
    <xf numFmtId="3" fontId="18" fillId="0" borderId="0" xfId="2" applyNumberFormat="1" applyFont="1" applyFill="1" applyBorder="1" applyAlignment="1">
      <alignment horizontal="center" vertical="center"/>
    </xf>
    <xf numFmtId="168" fontId="18" fillId="0" borderId="0" xfId="2" applyNumberFormat="1" applyFont="1" applyFill="1" applyBorder="1" applyAlignment="1">
      <alignment horizontal="center" vertical="center"/>
    </xf>
    <xf numFmtId="49" fontId="18" fillId="0" borderId="0" xfId="0" applyNumberFormat="1" applyFont="1" applyAlignment="1">
      <alignment vertical="top" wrapText="1"/>
    </xf>
    <xf numFmtId="4" fontId="18" fillId="0" borderId="0" xfId="0" applyNumberFormat="1" applyFont="1" applyAlignment="1">
      <alignment horizontal="center" vertical="center" wrapText="1"/>
    </xf>
    <xf numFmtId="4" fontId="18" fillId="0" borderId="0" xfId="0" applyNumberFormat="1" applyFont="1" applyAlignment="1">
      <alignment horizontal="center" vertical="center"/>
    </xf>
    <xf numFmtId="4" fontId="15" fillId="0" borderId="0" xfId="0" applyNumberFormat="1" applyFont="1" applyAlignment="1">
      <alignment horizontal="center" vertical="center" wrapText="1"/>
    </xf>
    <xf numFmtId="4" fontId="15" fillId="0" borderId="0" xfId="0" applyNumberFormat="1" applyFont="1" applyAlignment="1">
      <alignment horizontal="center" vertical="center"/>
    </xf>
    <xf numFmtId="4" fontId="19" fillId="4" borderId="25" xfId="0" applyNumberFormat="1" applyFont="1" applyFill="1" applyBorder="1" applyAlignment="1">
      <alignment horizontal="center" vertical="center"/>
    </xf>
    <xf numFmtId="0" fontId="5" fillId="6" borderId="0" xfId="0" applyFont="1" applyFill="1"/>
    <xf numFmtId="0" fontId="3" fillId="6" borderId="0" xfId="4" applyFill="1"/>
    <xf numFmtId="0" fontId="2" fillId="4" borderId="0" xfId="0" applyFont="1" applyFill="1"/>
    <xf numFmtId="0" fontId="3" fillId="4" borderId="0" xfId="4" applyFill="1"/>
    <xf numFmtId="0" fontId="5" fillId="4" borderId="0" xfId="0" applyFont="1" applyFill="1"/>
    <xf numFmtId="0" fontId="11" fillId="0" borderId="0" xfId="4" applyFont="1" applyAlignment="1">
      <alignment vertical="center" wrapText="1"/>
    </xf>
    <xf numFmtId="0" fontId="11" fillId="0" borderId="0" xfId="4" applyFont="1" applyAlignment="1">
      <alignment horizontal="center" vertical="center" wrapText="1"/>
    </xf>
    <xf numFmtId="3" fontId="18" fillId="0" borderId="51" xfId="2" applyNumberFormat="1" applyFont="1" applyFill="1" applyBorder="1" applyAlignment="1">
      <alignment horizontal="center" vertical="center"/>
    </xf>
    <xf numFmtId="168" fontId="19" fillId="0" borderId="22" xfId="0" applyNumberFormat="1" applyFont="1" applyBorder="1" applyAlignment="1">
      <alignment horizontal="center" vertical="center"/>
    </xf>
    <xf numFmtId="4" fontId="17" fillId="2" borderId="22" xfId="0" applyNumberFormat="1" applyFont="1" applyFill="1" applyBorder="1" applyAlignment="1">
      <alignment horizontal="center" vertical="center"/>
    </xf>
    <xf numFmtId="168" fontId="19" fillId="3" borderId="22" xfId="0" applyNumberFormat="1" applyFont="1" applyFill="1" applyBorder="1" applyAlignment="1">
      <alignment horizontal="center" vertical="center"/>
    </xf>
    <xf numFmtId="168" fontId="19" fillId="4" borderId="22" xfId="0" applyNumberFormat="1" applyFont="1" applyFill="1" applyBorder="1" applyAlignment="1">
      <alignment horizontal="center" vertical="center"/>
    </xf>
    <xf numFmtId="168" fontId="19" fillId="4" borderId="25" xfId="0" applyNumberFormat="1" applyFont="1" applyFill="1" applyBorder="1" applyAlignment="1">
      <alignment horizontal="center" vertical="center"/>
    </xf>
    <xf numFmtId="168" fontId="19" fillId="4" borderId="32" xfId="0" applyNumberFormat="1" applyFont="1" applyFill="1" applyBorder="1" applyAlignment="1">
      <alignment horizontal="center" vertical="center"/>
    </xf>
    <xf numFmtId="168" fontId="19" fillId="2" borderId="32" xfId="0" applyNumberFormat="1" applyFont="1" applyFill="1" applyBorder="1" applyAlignment="1">
      <alignment horizontal="center" vertical="center"/>
    </xf>
    <xf numFmtId="3" fontId="18" fillId="2" borderId="7" xfId="0" applyNumberFormat="1" applyFont="1" applyFill="1" applyBorder="1" applyAlignment="1">
      <alignment horizontal="center" vertical="center"/>
    </xf>
    <xf numFmtId="168" fontId="18" fillId="2" borderId="26" xfId="0" applyNumberFormat="1" applyFont="1" applyFill="1" applyBorder="1" applyAlignment="1">
      <alignment horizontal="center" vertical="center"/>
    </xf>
    <xf numFmtId="4" fontId="17" fillId="2" borderId="8" xfId="0" applyNumberFormat="1" applyFont="1" applyFill="1" applyBorder="1" applyAlignment="1">
      <alignment horizontal="center" vertical="center"/>
    </xf>
    <xf numFmtId="4" fontId="21" fillId="2" borderId="8" xfId="0" applyNumberFormat="1" applyFont="1" applyFill="1" applyBorder="1" applyAlignment="1">
      <alignment horizontal="center" vertical="center"/>
    </xf>
    <xf numFmtId="4" fontId="21" fillId="2" borderId="7" xfId="0" applyNumberFormat="1" applyFont="1" applyFill="1" applyBorder="1" applyAlignment="1">
      <alignment horizontal="center" vertical="center"/>
    </xf>
    <xf numFmtId="4" fontId="21" fillId="2" borderId="9" xfId="0" applyNumberFormat="1" applyFont="1" applyFill="1" applyBorder="1" applyAlignment="1">
      <alignment horizontal="center" vertical="center"/>
    </xf>
    <xf numFmtId="0" fontId="5" fillId="0" borderId="5" xfId="0" applyFont="1" applyBorder="1"/>
    <xf numFmtId="0" fontId="20" fillId="4" borderId="22" xfId="0" applyFont="1" applyFill="1" applyBorder="1" applyAlignment="1">
      <alignment vertical="top" wrapText="1"/>
    </xf>
    <xf numFmtId="4" fontId="15" fillId="3" borderId="22" xfId="0" applyNumberFormat="1" applyFont="1" applyFill="1" applyBorder="1" applyAlignment="1">
      <alignment horizontal="center" vertical="center"/>
    </xf>
    <xf numFmtId="4" fontId="15" fillId="3" borderId="24" xfId="0" applyNumberFormat="1" applyFont="1" applyFill="1" applyBorder="1" applyAlignment="1">
      <alignment horizontal="center" vertical="center" wrapText="1"/>
    </xf>
    <xf numFmtId="0" fontId="18" fillId="0" borderId="24" xfId="0" applyFont="1" applyBorder="1" applyAlignment="1">
      <alignment horizontal="center"/>
    </xf>
    <xf numFmtId="44" fontId="18" fillId="4" borderId="46" xfId="1" applyFont="1" applyFill="1" applyBorder="1" applyAlignment="1">
      <alignment horizontal="center" vertical="center"/>
    </xf>
    <xf numFmtId="44" fontId="18" fillId="4" borderId="12" xfId="1" applyFont="1" applyFill="1" applyBorder="1" applyAlignment="1">
      <alignment horizontal="center" vertical="center"/>
    </xf>
    <xf numFmtId="44" fontId="18" fillId="4" borderId="5" xfId="1" applyFont="1" applyFill="1" applyBorder="1" applyAlignment="1">
      <alignment horizontal="center" vertical="center"/>
    </xf>
    <xf numFmtId="44" fontId="18" fillId="4" borderId="23" xfId="1" applyFont="1" applyFill="1" applyBorder="1" applyAlignment="1">
      <alignment horizontal="center" vertical="center"/>
    </xf>
    <xf numFmtId="44" fontId="18" fillId="4" borderId="47" xfId="1" applyFont="1" applyFill="1" applyBorder="1" applyAlignment="1">
      <alignment horizontal="center" vertical="center"/>
    </xf>
    <xf numFmtId="44" fontId="18" fillId="4" borderId="48" xfId="1" applyFont="1" applyFill="1" applyBorder="1" applyAlignment="1">
      <alignment horizontal="center" vertical="center"/>
    </xf>
    <xf numFmtId="0" fontId="4" fillId="0" borderId="4" xfId="4" applyFont="1" applyBorder="1" applyAlignment="1">
      <alignment horizontal="center"/>
    </xf>
    <xf numFmtId="44" fontId="17" fillId="2" borderId="2" xfId="1" applyFont="1" applyFill="1" applyBorder="1" applyAlignment="1">
      <alignment horizontal="right" vertical="center"/>
    </xf>
    <xf numFmtId="0" fontId="4" fillId="0" borderId="0" xfId="4" applyFont="1" applyAlignment="1">
      <alignment horizontal="center"/>
    </xf>
    <xf numFmtId="44" fontId="18" fillId="3" borderId="2" xfId="1" applyFont="1" applyFill="1" applyBorder="1" applyAlignment="1">
      <alignment horizontal="right" vertical="center"/>
    </xf>
    <xf numFmtId="44" fontId="17" fillId="3" borderId="2" xfId="1" applyFont="1" applyFill="1" applyBorder="1" applyAlignment="1">
      <alignment horizontal="right" vertical="center"/>
    </xf>
    <xf numFmtId="44" fontId="18" fillId="2" borderId="2" xfId="1" applyFont="1" applyFill="1" applyBorder="1" applyAlignment="1">
      <alignment horizontal="right" vertical="center"/>
    </xf>
    <xf numFmtId="0" fontId="3" fillId="0" borderId="0" xfId="4" applyAlignment="1">
      <alignment horizontal="left" vertical="top" wrapText="1"/>
    </xf>
    <xf numFmtId="0" fontId="14" fillId="5" borderId="0" xfId="3" applyFont="1" applyBorder="1" applyAlignment="1">
      <alignment horizontal="center" vertical="center"/>
    </xf>
    <xf numFmtId="2" fontId="3" fillId="0" borderId="0" xfId="4" applyNumberFormat="1" applyAlignment="1">
      <alignment horizontal="center" vertical="center"/>
    </xf>
    <xf numFmtId="0" fontId="6" fillId="5" borderId="0" xfId="3" applyBorder="1" applyAlignment="1">
      <alignment horizontal="center" vertical="center"/>
    </xf>
    <xf numFmtId="3" fontId="17" fillId="0" borderId="24" xfId="2" applyNumberFormat="1" applyFont="1" applyFill="1" applyBorder="1" applyAlignment="1">
      <alignment horizontal="center" vertical="center"/>
    </xf>
    <xf numFmtId="3" fontId="17" fillId="0" borderId="25" xfId="2" applyNumberFormat="1" applyFont="1" applyFill="1" applyBorder="1" applyAlignment="1">
      <alignment horizontal="center" vertical="center"/>
    </xf>
    <xf numFmtId="3" fontId="17" fillId="0" borderId="27" xfId="0" applyNumberFormat="1" applyFont="1" applyBorder="1" applyAlignment="1">
      <alignment horizontal="center" vertical="center"/>
    </xf>
    <xf numFmtId="3" fontId="17" fillId="0" borderId="28" xfId="0" applyNumberFormat="1" applyFont="1" applyBorder="1" applyAlignment="1">
      <alignment horizontal="center" vertical="center"/>
    </xf>
    <xf numFmtId="4" fontId="17" fillId="2" borderId="35" xfId="0" applyNumberFormat="1" applyFont="1" applyFill="1" applyBorder="1" applyAlignment="1">
      <alignment horizontal="center" vertical="center" wrapText="1"/>
    </xf>
    <xf numFmtId="4" fontId="17" fillId="2" borderId="36" xfId="0" applyNumberFormat="1" applyFont="1" applyFill="1" applyBorder="1" applyAlignment="1">
      <alignment horizontal="center" vertical="center" wrapText="1"/>
    </xf>
    <xf numFmtId="49" fontId="21" fillId="0" borderId="27" xfId="0" applyNumberFormat="1" applyFont="1" applyBorder="1" applyAlignment="1">
      <alignment horizontal="center" vertical="center" wrapText="1"/>
    </xf>
    <xf numFmtId="49" fontId="21" fillId="0" borderId="38" xfId="0" applyNumberFormat="1" applyFont="1" applyBorder="1" applyAlignment="1">
      <alignment horizontal="center" vertical="center" wrapText="1"/>
    </xf>
    <xf numFmtId="49" fontId="21" fillId="0" borderId="28" xfId="0" applyNumberFormat="1" applyFont="1" applyBorder="1" applyAlignment="1">
      <alignment horizontal="center" vertical="center" wrapText="1"/>
    </xf>
    <xf numFmtId="3" fontId="21" fillId="0" borderId="27" xfId="2" applyNumberFormat="1" applyFont="1" applyFill="1" applyBorder="1" applyAlignment="1">
      <alignment horizontal="center" vertical="center"/>
    </xf>
    <xf numFmtId="3" fontId="21" fillId="0" borderId="28" xfId="2" applyNumberFormat="1" applyFont="1" applyFill="1" applyBorder="1" applyAlignment="1">
      <alignment horizontal="center" vertical="center"/>
    </xf>
    <xf numFmtId="3" fontId="17" fillId="0" borderId="27" xfId="2" applyNumberFormat="1" applyFont="1" applyFill="1" applyBorder="1" applyAlignment="1">
      <alignment horizontal="center" vertical="center"/>
    </xf>
    <xf numFmtId="3" fontId="17" fillId="0" borderId="28" xfId="2" applyNumberFormat="1" applyFont="1" applyFill="1" applyBorder="1" applyAlignment="1">
      <alignment horizontal="center" vertical="center"/>
    </xf>
    <xf numFmtId="3" fontId="17" fillId="0" borderId="22" xfId="2" applyNumberFormat="1" applyFont="1" applyFill="1" applyBorder="1" applyAlignment="1">
      <alignment horizontal="center" vertical="center"/>
    </xf>
    <xf numFmtId="0" fontId="8" fillId="0" borderId="0" xfId="4" applyFont="1" applyAlignment="1">
      <alignment horizontal="left" vertical="top" wrapText="1"/>
    </xf>
    <xf numFmtId="4" fontId="17" fillId="3" borderId="37" xfId="0" applyNumberFormat="1" applyFont="1" applyFill="1" applyBorder="1" applyAlignment="1">
      <alignment horizontal="center" vertical="center" wrapText="1"/>
    </xf>
    <xf numFmtId="4" fontId="17" fillId="3" borderId="35" xfId="0" applyNumberFormat="1" applyFont="1" applyFill="1" applyBorder="1" applyAlignment="1">
      <alignment horizontal="center" vertical="center" wrapText="1"/>
    </xf>
    <xf numFmtId="4" fontId="17" fillId="3" borderId="36" xfId="0" applyNumberFormat="1" applyFont="1" applyFill="1" applyBorder="1" applyAlignment="1">
      <alignment horizontal="center" vertical="center" wrapText="1"/>
    </xf>
    <xf numFmtId="4" fontId="21" fillId="4" borderId="40" xfId="0" applyNumberFormat="1" applyFont="1" applyFill="1" applyBorder="1" applyAlignment="1">
      <alignment horizontal="center" vertical="center" wrapText="1"/>
    </xf>
    <xf numFmtId="4" fontId="16" fillId="4" borderId="41" xfId="0" applyNumberFormat="1" applyFont="1" applyFill="1" applyBorder="1" applyAlignment="1">
      <alignment horizontal="center" vertical="center" wrapText="1"/>
    </xf>
    <xf numFmtId="4" fontId="16" fillId="4" borderId="42" xfId="0" applyNumberFormat="1" applyFont="1" applyFill="1" applyBorder="1" applyAlignment="1">
      <alignment horizontal="center" vertical="center" wrapText="1"/>
    </xf>
    <xf numFmtId="4" fontId="17" fillId="2" borderId="29" xfId="0" applyNumberFormat="1" applyFont="1" applyFill="1" applyBorder="1" applyAlignment="1">
      <alignment horizontal="center" vertical="center"/>
    </xf>
    <xf numFmtId="4" fontId="17" fillId="2" borderId="16" xfId="0" applyNumberFormat="1" applyFont="1" applyFill="1" applyBorder="1" applyAlignment="1">
      <alignment horizontal="center" vertical="center"/>
    </xf>
    <xf numFmtId="4" fontId="17" fillId="3" borderId="15" xfId="0" applyNumberFormat="1" applyFont="1" applyFill="1" applyBorder="1" applyAlignment="1">
      <alignment horizontal="center" vertical="center"/>
    </xf>
    <xf numFmtId="4" fontId="17" fillId="3" borderId="16" xfId="0" applyNumberFormat="1" applyFont="1" applyFill="1" applyBorder="1" applyAlignment="1">
      <alignment horizontal="center" vertical="center"/>
    </xf>
    <xf numFmtId="4" fontId="21" fillId="4" borderId="15" xfId="0" applyNumberFormat="1" applyFont="1" applyFill="1" applyBorder="1" applyAlignment="1">
      <alignment horizontal="center" vertical="center"/>
    </xf>
    <xf numFmtId="4" fontId="21" fillId="4" borderId="16" xfId="0" applyNumberFormat="1" applyFont="1" applyFill="1" applyBorder="1" applyAlignment="1">
      <alignment horizontal="center" vertical="center"/>
    </xf>
    <xf numFmtId="49" fontId="17" fillId="4" borderId="49" xfId="0" applyNumberFormat="1" applyFont="1" applyFill="1" applyBorder="1" applyAlignment="1">
      <alignment horizontal="center" vertical="center" wrapText="1"/>
    </xf>
    <xf numFmtId="49" fontId="17" fillId="4" borderId="44" xfId="0" applyNumberFormat="1" applyFont="1" applyFill="1" applyBorder="1" applyAlignment="1">
      <alignment horizontal="center" vertical="center" wrapText="1"/>
    </xf>
    <xf numFmtId="49" fontId="17" fillId="4" borderId="50" xfId="0" applyNumberFormat="1" applyFont="1" applyFill="1" applyBorder="1" applyAlignment="1">
      <alignment horizontal="center" vertical="center" wrapText="1"/>
    </xf>
    <xf numFmtId="44" fontId="18" fillId="2" borderId="4" xfId="1" applyFont="1" applyFill="1" applyBorder="1" applyAlignment="1">
      <alignment horizontal="right" vertical="center"/>
    </xf>
    <xf numFmtId="44" fontId="18" fillId="2" borderId="11" xfId="1" applyFont="1" applyFill="1" applyBorder="1" applyAlignment="1">
      <alignment horizontal="right" vertical="center"/>
    </xf>
    <xf numFmtId="44" fontId="18" fillId="3" borderId="3" xfId="1" applyFont="1" applyFill="1" applyBorder="1" applyAlignment="1">
      <alignment horizontal="right" vertical="center"/>
    </xf>
    <xf numFmtId="44" fontId="18" fillId="3" borderId="11" xfId="1" applyFont="1" applyFill="1" applyBorder="1" applyAlignment="1">
      <alignment horizontal="right" vertical="center"/>
    </xf>
    <xf numFmtId="44" fontId="20" fillId="4" borderId="3" xfId="1" applyFont="1" applyFill="1" applyBorder="1" applyAlignment="1">
      <alignment horizontal="right" vertical="center"/>
    </xf>
    <xf numFmtId="44" fontId="20" fillId="4" borderId="11" xfId="1" applyFont="1" applyFill="1" applyBorder="1" applyAlignment="1">
      <alignment horizontal="right" vertical="center"/>
    </xf>
    <xf numFmtId="168" fontId="19" fillId="8" borderId="25" xfId="0" applyNumberFormat="1" applyFont="1" applyFill="1" applyBorder="1" applyAlignment="1">
      <alignment horizontal="center" vertical="center"/>
    </xf>
    <xf numFmtId="4" fontId="19" fillId="9" borderId="25" xfId="0" applyNumberFormat="1" applyFont="1" applyFill="1" applyBorder="1" applyAlignment="1">
      <alignment horizontal="center" vertical="center"/>
    </xf>
    <xf numFmtId="168" fontId="19" fillId="9" borderId="22" xfId="0" applyNumberFormat="1" applyFont="1" applyFill="1" applyBorder="1" applyAlignment="1">
      <alignment horizontal="center" vertical="center"/>
    </xf>
    <xf numFmtId="49" fontId="17" fillId="4" borderId="27" xfId="0" applyNumberFormat="1" applyFont="1" applyFill="1" applyBorder="1" applyAlignment="1">
      <alignment horizontal="center" vertical="center" wrapText="1"/>
    </xf>
    <xf numFmtId="49" fontId="17" fillId="4" borderId="38" xfId="0" applyNumberFormat="1" applyFont="1" applyFill="1" applyBorder="1" applyAlignment="1">
      <alignment horizontal="center" vertical="center" wrapText="1"/>
    </xf>
    <xf numFmtId="49" fontId="17" fillId="4" borderId="28" xfId="0" applyNumberFormat="1" applyFont="1" applyFill="1" applyBorder="1" applyAlignment="1">
      <alignment horizontal="center" vertical="center" wrapText="1"/>
    </xf>
    <xf numFmtId="168" fontId="19" fillId="10" borderId="25" xfId="0" applyNumberFormat="1" applyFont="1" applyFill="1" applyBorder="1" applyAlignment="1">
      <alignment horizontal="center" vertical="center"/>
    </xf>
    <xf numFmtId="0" fontId="3" fillId="0" borderId="0" xfId="4" applyFont="1" applyProtection="1">
      <protection locked="0"/>
    </xf>
    <xf numFmtId="0" fontId="3" fillId="0" borderId="0" xfId="4" applyFont="1"/>
    <xf numFmtId="0" fontId="24" fillId="5" borderId="0" xfId="3" applyFont="1" applyBorder="1" applyAlignment="1">
      <alignment horizontal="right" vertical="center"/>
    </xf>
    <xf numFmtId="0" fontId="25" fillId="5" borderId="0" xfId="3" applyFont="1" applyBorder="1" applyAlignment="1">
      <alignment horizontal="right" vertical="center"/>
    </xf>
    <xf numFmtId="0" fontId="25" fillId="0" borderId="0" xfId="3" applyFont="1" applyFill="1" applyBorder="1" applyAlignment="1">
      <alignment horizontal="left" vertical="center"/>
    </xf>
    <xf numFmtId="167" fontId="3" fillId="0" borderId="0" xfId="4" applyNumberFormat="1" applyFont="1" applyAlignment="1">
      <alignment horizontal="right" vertical="center"/>
    </xf>
    <xf numFmtId="166" fontId="3" fillId="0" borderId="0" xfId="4" applyNumberFormat="1" applyFont="1" applyAlignment="1">
      <alignment horizontal="left" vertical="center"/>
    </xf>
    <xf numFmtId="49" fontId="21" fillId="0" borderId="22" xfId="0" applyNumberFormat="1" applyFont="1" applyBorder="1" applyAlignment="1">
      <alignment vertical="center" wrapText="1"/>
    </xf>
    <xf numFmtId="49" fontId="23" fillId="0" borderId="22" xfId="0" applyNumberFormat="1" applyFont="1" applyBorder="1" applyAlignment="1">
      <alignment horizontal="right"/>
    </xf>
    <xf numFmtId="3" fontId="20" fillId="0" borderId="14" xfId="2" applyNumberFormat="1" applyFont="1" applyFill="1" applyBorder="1" applyAlignment="1">
      <alignment horizontal="center" vertical="center"/>
    </xf>
    <xf numFmtId="49" fontId="21" fillId="4" borderId="22" xfId="0" applyNumberFormat="1" applyFont="1" applyFill="1" applyBorder="1" applyAlignment="1">
      <alignment vertical="center" wrapText="1"/>
    </xf>
    <xf numFmtId="49" fontId="20" fillId="4" borderId="22" xfId="0" applyNumberFormat="1" applyFont="1" applyFill="1" applyBorder="1" applyAlignment="1">
      <alignment wrapText="1"/>
    </xf>
    <xf numFmtId="49" fontId="20" fillId="4" borderId="39" xfId="0" applyNumberFormat="1" applyFont="1" applyFill="1" applyBorder="1" applyAlignment="1">
      <alignment vertical="top" wrapText="1"/>
    </xf>
    <xf numFmtId="49" fontId="3" fillId="0" borderId="45" xfId="0" applyNumberFormat="1" applyFont="1" applyBorder="1" applyAlignment="1">
      <alignment vertical="center" wrapText="1"/>
    </xf>
    <xf numFmtId="0" fontId="3" fillId="0" borderId="44" xfId="4" applyFont="1" applyBorder="1"/>
    <xf numFmtId="49" fontId="20" fillId="0" borderId="22" xfId="0" applyNumberFormat="1" applyFont="1" applyBorder="1" applyAlignment="1">
      <alignment horizontal="left" vertical="center" wrapText="1"/>
    </xf>
    <xf numFmtId="49" fontId="21" fillId="3" borderId="13" xfId="0" applyNumberFormat="1" applyFont="1" applyFill="1" applyBorder="1" applyAlignment="1">
      <alignment vertical="center" wrapText="1"/>
    </xf>
    <xf numFmtId="49" fontId="21" fillId="3" borderId="1" xfId="0" applyNumberFormat="1" applyFont="1" applyFill="1" applyBorder="1" applyAlignment="1">
      <alignment vertical="center" wrapText="1"/>
    </xf>
    <xf numFmtId="49" fontId="23" fillId="3" borderId="1" xfId="0" applyNumberFormat="1" applyFont="1" applyFill="1" applyBorder="1" applyAlignment="1">
      <alignment horizontal="right"/>
    </xf>
    <xf numFmtId="49" fontId="20" fillId="3" borderId="6" xfId="0" applyNumberFormat="1" applyFont="1" applyFill="1" applyBorder="1" applyAlignment="1">
      <alignment vertical="center" wrapText="1"/>
    </xf>
    <xf numFmtId="49" fontId="20" fillId="2" borderId="6" xfId="0" applyNumberFormat="1" applyFont="1" applyFill="1" applyBorder="1" applyAlignment="1">
      <alignment horizontal="left"/>
    </xf>
    <xf numFmtId="49" fontId="21" fillId="7" borderId="18" xfId="0" applyNumberFormat="1" applyFont="1" applyFill="1" applyBorder="1" applyAlignment="1">
      <alignment horizontal="center"/>
    </xf>
    <xf numFmtId="0" fontId="3" fillId="0" borderId="2" xfId="4" applyFont="1" applyBorder="1"/>
    <xf numFmtId="0" fontId="3" fillId="2" borderId="2" xfId="4" applyFont="1" applyFill="1" applyBorder="1"/>
  </cellXfs>
  <cellStyles count="6">
    <cellStyle name="Euro" xfId="2" xr:uid="{114A0754-D981-4E9C-A948-3F0CAE8CD9B9}"/>
    <cellStyle name="Gut" xfId="3" builtinId="26"/>
    <cellStyle name="Standard" xfId="0" builtinId="0"/>
    <cellStyle name="Standard 2" xfId="4" xr:uid="{F31F0DD3-6D12-4678-8922-7284D003087E}"/>
    <cellStyle name="Währung" xfId="1" builtinId="4"/>
    <cellStyle name="Währung 2" xfId="5" xr:uid="{68552FFF-6ACC-4D73-AF1B-9430FBA97A6D}"/>
  </cellStyles>
  <dxfs count="0"/>
  <tableStyles count="0" defaultTableStyle="TableStyleMedium2" defaultPivotStyle="PivotStyleLight16"/>
  <colors>
    <mruColors>
      <color rgb="FFEB15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9B3CD-A0D2-489A-BEAA-1598234E1A8A}">
  <dimension ref="A1:AA149"/>
  <sheetViews>
    <sheetView tabSelected="1" view="pageBreakPreview" topLeftCell="D28" zoomScale="80" zoomScaleNormal="100" zoomScaleSheetLayoutView="80" zoomScalePageLayoutView="90" workbookViewId="0">
      <selection activeCell="N28" sqref="N1:N1048576"/>
    </sheetView>
  </sheetViews>
  <sheetFormatPr baseColWidth="10" defaultColWidth="11.42578125" defaultRowHeight="15" x14ac:dyDescent="0.2"/>
  <cols>
    <col min="1" max="1" width="3.7109375" style="12" customWidth="1"/>
    <col min="2" max="2" width="46.42578125" style="260" customWidth="1"/>
    <col min="3" max="3" width="13.42578125" style="12" customWidth="1"/>
    <col min="4" max="4" width="18.28515625" style="82" bestFit="1" customWidth="1"/>
    <col min="5" max="6" width="9.85546875" style="12" customWidth="1"/>
    <col min="7" max="7" width="10" style="12" customWidth="1"/>
    <col min="8" max="8" width="9.85546875" style="14" customWidth="1"/>
    <col min="9" max="9" width="9.85546875" style="15" customWidth="1"/>
    <col min="10" max="10" width="9.85546875" style="16" customWidth="1"/>
    <col min="11" max="11" width="9.85546875" style="15" customWidth="1"/>
    <col min="12" max="12" width="9.85546875" style="14" customWidth="1"/>
    <col min="13" max="13" width="9.85546875" style="17" customWidth="1"/>
    <col min="14" max="16384" width="11.42578125" style="17"/>
  </cols>
  <sheetData>
    <row r="1" spans="1:12" s="7" customFormat="1" ht="15" customHeight="1" x14ac:dyDescent="0.2">
      <c r="A1" s="21"/>
      <c r="B1" s="259"/>
      <c r="C1" s="21"/>
      <c r="D1" s="79"/>
      <c r="E1" s="21"/>
      <c r="F1" s="21"/>
      <c r="G1" s="21"/>
      <c r="H1" s="4"/>
      <c r="I1" s="5"/>
      <c r="J1" s="6"/>
      <c r="K1" s="5"/>
      <c r="L1" s="4"/>
    </row>
    <row r="2" spans="1:12" s="11" customFormat="1" ht="15.75" x14ac:dyDescent="0.25">
      <c r="A2" s="22"/>
      <c r="B2" s="23" t="s">
        <v>8</v>
      </c>
      <c r="C2" s="22"/>
      <c r="D2" s="80"/>
      <c r="E2" s="22"/>
      <c r="F2" s="22"/>
      <c r="G2" s="24"/>
      <c r="H2" s="8"/>
      <c r="I2" s="9"/>
      <c r="J2" s="10"/>
      <c r="K2" s="9"/>
      <c r="L2" s="8"/>
    </row>
    <row r="3" spans="1:12" s="11" customFormat="1" ht="60.75" customHeight="1" x14ac:dyDescent="0.25">
      <c r="A3" s="22"/>
      <c r="B3" s="212" t="s">
        <v>9</v>
      </c>
      <c r="C3" s="212"/>
      <c r="D3" s="212"/>
      <c r="E3" s="212"/>
      <c r="F3" s="212"/>
      <c r="G3" s="212"/>
      <c r="H3" s="8"/>
      <c r="I3" s="9"/>
      <c r="J3" s="10"/>
      <c r="K3" s="9"/>
      <c r="L3" s="8"/>
    </row>
    <row r="4" spans="1:12" s="7" customFormat="1" x14ac:dyDescent="0.2">
      <c r="A4" s="21"/>
      <c r="B4" s="260"/>
      <c r="C4" s="21"/>
      <c r="D4" s="79"/>
      <c r="E4" s="21"/>
      <c r="F4" s="21"/>
      <c r="G4" s="25"/>
      <c r="H4" s="4"/>
      <c r="I4" s="5"/>
      <c r="J4" s="13"/>
      <c r="K4" s="5"/>
      <c r="L4" s="4"/>
    </row>
    <row r="5" spans="1:12" ht="68.25" customHeight="1" x14ac:dyDescent="0.2">
      <c r="B5" s="212" t="s">
        <v>54</v>
      </c>
      <c r="C5" s="212"/>
      <c r="D5" s="212"/>
      <c r="E5" s="212"/>
      <c r="F5" s="212"/>
      <c r="G5" s="212"/>
    </row>
    <row r="7" spans="1:12" ht="29.25" customHeight="1" x14ac:dyDescent="0.2">
      <c r="C7" s="17"/>
      <c r="E7" s="180" t="s">
        <v>49</v>
      </c>
      <c r="F7" s="180" t="s">
        <v>50</v>
      </c>
      <c r="G7" s="179"/>
    </row>
    <row r="8" spans="1:12" x14ac:dyDescent="0.2">
      <c r="B8" s="106" t="s">
        <v>10</v>
      </c>
      <c r="C8" s="27"/>
      <c r="D8" s="81" t="s">
        <v>11</v>
      </c>
      <c r="E8" s="18">
        <v>100</v>
      </c>
      <c r="F8" s="155">
        <v>0.4</v>
      </c>
      <c r="G8" s="28"/>
      <c r="H8" s="18"/>
      <c r="I8" s="19"/>
    </row>
    <row r="9" spans="1:12" x14ac:dyDescent="0.2">
      <c r="B9" s="105" t="s">
        <v>12</v>
      </c>
      <c r="C9" s="27"/>
      <c r="D9" s="81" t="s">
        <v>11</v>
      </c>
      <c r="E9" s="18">
        <v>40</v>
      </c>
      <c r="F9" s="155">
        <v>0.4</v>
      </c>
      <c r="G9" s="29"/>
      <c r="H9" s="18"/>
      <c r="I9" s="19"/>
    </row>
    <row r="10" spans="1:12" x14ac:dyDescent="0.2">
      <c r="B10" s="102" t="s">
        <v>47</v>
      </c>
      <c r="C10" s="27"/>
      <c r="D10" s="81" t="s">
        <v>11</v>
      </c>
      <c r="E10" s="18">
        <v>17.5</v>
      </c>
      <c r="F10" s="155">
        <v>0.2</v>
      </c>
      <c r="H10" s="18"/>
      <c r="I10" s="19"/>
    </row>
    <row r="11" spans="1:12" x14ac:dyDescent="0.2">
      <c r="B11" s="17"/>
      <c r="C11" s="17"/>
      <c r="D11" s="81"/>
      <c r="E11" s="18"/>
      <c r="F11" s="19"/>
    </row>
    <row r="12" spans="1:12" x14ac:dyDescent="0.2">
      <c r="B12" s="260" t="s">
        <v>13</v>
      </c>
      <c r="C12" s="17"/>
      <c r="D12" s="81"/>
      <c r="E12" s="18"/>
      <c r="F12" s="19"/>
    </row>
    <row r="13" spans="1:12" x14ac:dyDescent="0.2">
      <c r="B13" s="260" t="s">
        <v>14</v>
      </c>
      <c r="C13" s="17"/>
      <c r="D13" s="81"/>
      <c r="E13" s="18"/>
      <c r="F13" s="19"/>
    </row>
    <row r="14" spans="1:12" x14ac:dyDescent="0.2">
      <c r="B14" s="260" t="s">
        <v>15</v>
      </c>
      <c r="C14" s="17"/>
      <c r="D14" s="81"/>
      <c r="E14" s="18"/>
      <c r="F14" s="19"/>
    </row>
    <row r="15" spans="1:12" x14ac:dyDescent="0.2">
      <c r="B15" s="17"/>
      <c r="C15" s="17"/>
      <c r="D15" s="81"/>
      <c r="E15" s="18"/>
      <c r="F15" s="19"/>
    </row>
    <row r="16" spans="1:12" x14ac:dyDescent="0.2">
      <c r="F16" s="19"/>
      <c r="G16" s="30"/>
    </row>
    <row r="17" spans="2:14" s="12" customFormat="1" x14ac:dyDescent="0.2">
      <c r="B17" s="261" t="s">
        <v>16</v>
      </c>
      <c r="C17" s="213" t="s">
        <v>17</v>
      </c>
      <c r="D17" s="213"/>
      <c r="E17" s="213"/>
    </row>
    <row r="18" spans="2:14" s="12" customFormat="1" x14ac:dyDescent="0.2">
      <c r="B18" s="262"/>
      <c r="C18" s="32"/>
      <c r="D18" s="83"/>
      <c r="E18" s="32"/>
    </row>
    <row r="19" spans="2:14" s="12" customFormat="1" x14ac:dyDescent="0.2">
      <c r="B19" s="262" t="s">
        <v>18</v>
      </c>
      <c r="C19" s="31"/>
      <c r="D19" s="83" t="s">
        <v>30</v>
      </c>
      <c r="E19" s="32"/>
    </row>
    <row r="20" spans="2:14" s="12" customFormat="1" x14ac:dyDescent="0.2">
      <c r="B20" s="262" t="s">
        <v>19</v>
      </c>
      <c r="C20" s="215" t="s">
        <v>30</v>
      </c>
      <c r="D20" s="215"/>
      <c r="E20" s="215"/>
    </row>
    <row r="21" spans="2:14" s="12" customFormat="1" x14ac:dyDescent="0.2">
      <c r="B21" s="263"/>
      <c r="C21" s="20"/>
      <c r="D21" s="84"/>
      <c r="E21" s="20"/>
    </row>
    <row r="22" spans="2:14" s="12" customFormat="1" ht="12.75" x14ac:dyDescent="0.2">
      <c r="B22" s="264">
        <v>2000000</v>
      </c>
      <c r="C22" s="214">
        <f>$B$22/B22*45</f>
        <v>45</v>
      </c>
      <c r="D22" s="214"/>
      <c r="E22" s="214"/>
    </row>
    <row r="23" spans="2:14" s="12" customFormat="1" ht="12.75" x14ac:dyDescent="0.2">
      <c r="B23" s="264">
        <v>2500000</v>
      </c>
      <c r="C23" s="214">
        <f>$B$22/B23*45</f>
        <v>36</v>
      </c>
      <c r="D23" s="214"/>
      <c r="E23" s="214"/>
    </row>
    <row r="24" spans="2:14" s="12" customFormat="1" ht="12.75" x14ac:dyDescent="0.2">
      <c r="B24" s="264">
        <v>3000000</v>
      </c>
      <c r="C24" s="214">
        <f t="shared" ref="C24:C26" si="0">$B$22/B24*45</f>
        <v>30</v>
      </c>
      <c r="D24" s="214"/>
      <c r="E24" s="214"/>
    </row>
    <row r="25" spans="2:14" s="12" customFormat="1" ht="12.75" x14ac:dyDescent="0.2">
      <c r="B25" s="264">
        <v>3500000</v>
      </c>
      <c r="C25" s="214">
        <f t="shared" si="0"/>
        <v>25.714285714285712</v>
      </c>
      <c r="D25" s="214"/>
      <c r="E25" s="214"/>
    </row>
    <row r="26" spans="2:14" s="12" customFormat="1" ht="12.75" x14ac:dyDescent="0.2">
      <c r="B26" s="264">
        <v>4000000</v>
      </c>
      <c r="C26" s="214">
        <f t="shared" si="0"/>
        <v>22.5</v>
      </c>
      <c r="D26" s="214"/>
      <c r="E26" s="214"/>
    </row>
    <row r="27" spans="2:14" s="12" customFormat="1" ht="12.75" x14ac:dyDescent="0.2">
      <c r="B27" s="265"/>
      <c r="C27" s="26"/>
      <c r="D27" s="85"/>
      <c r="E27" s="26"/>
    </row>
    <row r="28" spans="2:14" ht="38.25" customHeight="1" x14ac:dyDescent="0.2">
      <c r="B28" s="230" t="s">
        <v>36</v>
      </c>
      <c r="C28" s="230"/>
      <c r="D28" s="230"/>
      <c r="E28" s="230"/>
      <c r="F28" s="230"/>
      <c r="G28" s="230"/>
      <c r="H28" s="230"/>
      <c r="I28" s="230"/>
      <c r="J28" s="230"/>
      <c r="K28" s="93"/>
      <c r="L28" s="93"/>
      <c r="M28" s="93"/>
    </row>
    <row r="29" spans="2:14" ht="15.75" thickBot="1" x14ac:dyDescent="0.25">
      <c r="B29" s="17"/>
      <c r="C29" s="17"/>
      <c r="D29" s="81"/>
      <c r="E29" s="36"/>
      <c r="F29" s="37"/>
      <c r="G29" s="38"/>
      <c r="H29" s="39"/>
      <c r="I29" s="40"/>
      <c r="J29" s="41"/>
      <c r="K29" s="40"/>
      <c r="L29" s="39"/>
      <c r="M29" s="42"/>
    </row>
    <row r="30" spans="2:14" s="2" customFormat="1" ht="27.75" customHeight="1" x14ac:dyDescent="0.2">
      <c r="B30" s="266" t="s">
        <v>29</v>
      </c>
      <c r="C30" s="218"/>
      <c r="D30" s="219"/>
      <c r="E30" s="220" t="s">
        <v>100</v>
      </c>
      <c r="F30" s="220"/>
      <c r="G30" s="221"/>
      <c r="H30" s="231" t="s">
        <v>98</v>
      </c>
      <c r="I30" s="232"/>
      <c r="J30" s="233"/>
      <c r="K30" s="234" t="s">
        <v>99</v>
      </c>
      <c r="L30" s="235"/>
      <c r="M30" s="236"/>
      <c r="N30" s="1"/>
    </row>
    <row r="31" spans="2:14" s="2" customFormat="1" ht="12.75" x14ac:dyDescent="0.2">
      <c r="B31" s="266" t="s">
        <v>23</v>
      </c>
      <c r="C31" s="44"/>
      <c r="D31" s="86"/>
      <c r="E31" s="53"/>
      <c r="F31" s="54"/>
      <c r="G31" s="55"/>
      <c r="H31" s="56"/>
      <c r="I31" s="57"/>
      <c r="J31" s="58"/>
      <c r="K31" s="34"/>
      <c r="L31" s="35"/>
      <c r="M31" s="33"/>
      <c r="N31" s="1"/>
    </row>
    <row r="32" spans="2:14" s="2" customFormat="1" ht="12.75" x14ac:dyDescent="0.2">
      <c r="B32" s="266"/>
      <c r="C32" s="44"/>
      <c r="D32" s="86"/>
      <c r="E32" s="53"/>
      <c r="F32" s="54"/>
      <c r="G32" s="55"/>
      <c r="H32" s="56"/>
      <c r="I32" s="57"/>
      <c r="J32" s="58"/>
      <c r="K32" s="34"/>
      <c r="L32" s="35"/>
      <c r="M32" s="33"/>
      <c r="N32" s="1"/>
    </row>
    <row r="33" spans="1:13" s="2" customFormat="1" ht="31.5" customHeight="1" x14ac:dyDescent="0.2">
      <c r="A33" s="176"/>
      <c r="B33" s="243" t="s">
        <v>48</v>
      </c>
      <c r="C33" s="244"/>
      <c r="D33" s="244"/>
      <c r="E33" s="244"/>
      <c r="F33" s="244"/>
      <c r="G33" s="244"/>
      <c r="H33" s="244"/>
      <c r="I33" s="244"/>
      <c r="J33" s="244"/>
      <c r="K33" s="244"/>
      <c r="L33" s="244"/>
      <c r="M33" s="245"/>
    </row>
    <row r="34" spans="1:13" s="2" customFormat="1" ht="12.75" x14ac:dyDescent="0.2">
      <c r="A34" s="176"/>
      <c r="B34" s="222"/>
      <c r="C34" s="223"/>
      <c r="D34" s="223"/>
      <c r="E34" s="223"/>
      <c r="F34" s="223"/>
      <c r="G34" s="223"/>
      <c r="H34" s="223"/>
      <c r="I34" s="223"/>
      <c r="J34" s="223"/>
      <c r="K34" s="223"/>
      <c r="L34" s="223"/>
      <c r="M34" s="224"/>
    </row>
    <row r="35" spans="1:13" s="2" customFormat="1" ht="12.75" x14ac:dyDescent="0.2">
      <c r="A35" s="176"/>
      <c r="B35" s="103" t="s">
        <v>78</v>
      </c>
      <c r="C35" s="225" t="s">
        <v>1</v>
      </c>
      <c r="D35" s="226"/>
      <c r="E35" s="59"/>
      <c r="F35" s="54"/>
      <c r="G35" s="55"/>
      <c r="H35" s="60"/>
      <c r="I35" s="57"/>
      <c r="J35" s="58"/>
      <c r="K35" s="43"/>
      <c r="L35" s="35"/>
      <c r="M35" s="33"/>
    </row>
    <row r="36" spans="1:13" s="2" customFormat="1" ht="22.15" customHeight="1" x14ac:dyDescent="0.2">
      <c r="A36" s="176"/>
      <c r="B36" s="104" t="s">
        <v>87</v>
      </c>
      <c r="C36" s="99" t="s">
        <v>20</v>
      </c>
      <c r="D36" s="100" t="s">
        <v>21</v>
      </c>
      <c r="E36" s="59"/>
      <c r="F36" s="54"/>
      <c r="G36" s="55"/>
      <c r="H36" s="60"/>
      <c r="I36" s="57"/>
      <c r="J36" s="58"/>
      <c r="K36" s="43"/>
      <c r="L36" s="35"/>
      <c r="M36" s="33"/>
    </row>
    <row r="37" spans="1:13" s="2" customFormat="1" ht="89.25" x14ac:dyDescent="0.2">
      <c r="A37" s="176"/>
      <c r="B37" s="92" t="s">
        <v>88</v>
      </c>
      <c r="C37" s="95">
        <v>0</v>
      </c>
      <c r="D37" s="96">
        <v>5</v>
      </c>
      <c r="E37" s="59"/>
      <c r="F37" s="54"/>
      <c r="G37" s="55"/>
      <c r="H37" s="60"/>
      <c r="I37" s="197">
        <v>5</v>
      </c>
      <c r="J37" s="58"/>
      <c r="K37" s="43"/>
      <c r="L37" s="35"/>
      <c r="M37" s="33"/>
    </row>
    <row r="38" spans="1:13" s="2" customFormat="1" ht="12.75" x14ac:dyDescent="0.2">
      <c r="A38" s="176"/>
      <c r="B38" s="222"/>
      <c r="C38" s="223"/>
      <c r="D38" s="223"/>
      <c r="E38" s="223"/>
      <c r="F38" s="223"/>
      <c r="G38" s="223"/>
      <c r="H38" s="223"/>
      <c r="I38" s="223"/>
      <c r="J38" s="223"/>
      <c r="K38" s="223"/>
      <c r="L38" s="223"/>
      <c r="M38" s="224"/>
    </row>
    <row r="39" spans="1:13" s="2" customFormat="1" ht="12.75" x14ac:dyDescent="0.2">
      <c r="A39" s="176"/>
      <c r="B39" s="103" t="s">
        <v>78</v>
      </c>
      <c r="C39" s="225" t="s">
        <v>1</v>
      </c>
      <c r="D39" s="226"/>
      <c r="E39" s="59"/>
      <c r="F39" s="54"/>
      <c r="G39" s="55"/>
      <c r="H39" s="60"/>
      <c r="I39" s="57"/>
      <c r="J39" s="58"/>
      <c r="K39" s="43"/>
      <c r="L39" s="35"/>
      <c r="M39" s="33"/>
    </row>
    <row r="40" spans="1:13" s="2" customFormat="1" ht="22.15" customHeight="1" x14ac:dyDescent="0.2">
      <c r="A40" s="176"/>
      <c r="B40" s="104" t="s">
        <v>81</v>
      </c>
      <c r="C40" s="99" t="s">
        <v>20</v>
      </c>
      <c r="D40" s="100" t="s">
        <v>21</v>
      </c>
      <c r="E40" s="59"/>
      <c r="F40" s="54"/>
      <c r="G40" s="55"/>
      <c r="H40" s="60"/>
      <c r="I40" s="57"/>
      <c r="J40" s="58"/>
      <c r="K40" s="43"/>
      <c r="L40" s="35"/>
      <c r="M40" s="33"/>
    </row>
    <row r="41" spans="1:13" s="2" customFormat="1" ht="25.5" x14ac:dyDescent="0.2">
      <c r="A41" s="176"/>
      <c r="B41" s="92" t="s">
        <v>86</v>
      </c>
      <c r="C41" s="95">
        <v>0</v>
      </c>
      <c r="D41" s="96">
        <v>5</v>
      </c>
      <c r="E41" s="59"/>
      <c r="F41" s="54"/>
      <c r="G41" s="55"/>
      <c r="H41" s="60"/>
      <c r="I41" s="197">
        <v>5</v>
      </c>
      <c r="J41" s="58"/>
      <c r="K41" s="43"/>
      <c r="L41" s="35"/>
      <c r="M41" s="33"/>
    </row>
    <row r="42" spans="1:13" s="2" customFormat="1" ht="12.75" x14ac:dyDescent="0.2">
      <c r="A42" s="176"/>
      <c r="B42" s="113"/>
      <c r="C42" s="95"/>
      <c r="D42" s="96"/>
      <c r="E42" s="114"/>
      <c r="F42" s="115"/>
      <c r="G42" s="116"/>
      <c r="H42" s="114"/>
      <c r="I42" s="115"/>
      <c r="J42" s="116"/>
      <c r="K42" s="117"/>
      <c r="L42" s="118"/>
      <c r="M42" s="119"/>
    </row>
    <row r="43" spans="1:13" s="2" customFormat="1" ht="12.75" x14ac:dyDescent="0.2">
      <c r="A43" s="176"/>
      <c r="B43" s="103" t="s">
        <v>78</v>
      </c>
      <c r="C43" s="227" t="s">
        <v>1</v>
      </c>
      <c r="D43" s="228"/>
      <c r="E43" s="59"/>
      <c r="F43" s="54"/>
      <c r="G43" s="55"/>
      <c r="H43" s="60"/>
      <c r="I43" s="57"/>
      <c r="J43" s="58"/>
      <c r="K43" s="43"/>
      <c r="L43" s="35"/>
      <c r="M43" s="33"/>
    </row>
    <row r="44" spans="1:13" s="2" customFormat="1" ht="23.25" customHeight="1" x14ac:dyDescent="0.2">
      <c r="A44" s="176"/>
      <c r="B44" s="104" t="s">
        <v>83</v>
      </c>
      <c r="C44" s="46" t="s">
        <v>20</v>
      </c>
      <c r="D44" s="89" t="s">
        <v>21</v>
      </c>
      <c r="E44" s="59"/>
      <c r="F44" s="54"/>
      <c r="G44" s="55"/>
      <c r="H44" s="60"/>
      <c r="I44" s="57"/>
      <c r="J44" s="58"/>
      <c r="K44" s="43"/>
      <c r="L44" s="35"/>
      <c r="M44" s="33"/>
    </row>
    <row r="45" spans="1:13" s="2" customFormat="1" ht="76.5" x14ac:dyDescent="0.2">
      <c r="A45" s="176"/>
      <c r="B45" s="92" t="s">
        <v>82</v>
      </c>
      <c r="C45" s="49">
        <v>0</v>
      </c>
      <c r="D45" s="87">
        <v>5</v>
      </c>
      <c r="E45" s="59"/>
      <c r="F45" s="54"/>
      <c r="G45" s="55"/>
      <c r="H45" s="60"/>
      <c r="I45" s="197">
        <v>5</v>
      </c>
      <c r="J45" s="58"/>
      <c r="K45" s="43"/>
      <c r="L45" s="35"/>
      <c r="M45" s="33"/>
    </row>
    <row r="46" spans="1:13" s="2" customFormat="1" ht="12.75" x14ac:dyDescent="0.2">
      <c r="A46" s="176"/>
      <c r="B46" s="113"/>
      <c r="C46" s="95"/>
      <c r="D46" s="96"/>
      <c r="E46" s="114"/>
      <c r="F46" s="115"/>
      <c r="G46" s="116"/>
      <c r="H46" s="114"/>
      <c r="I46" s="115"/>
      <c r="J46" s="116"/>
      <c r="K46" s="117"/>
      <c r="L46" s="118"/>
      <c r="M46" s="119"/>
    </row>
    <row r="47" spans="1:13" s="2" customFormat="1" ht="12.75" x14ac:dyDescent="0.2">
      <c r="A47" s="176"/>
      <c r="B47" s="103" t="s">
        <v>78</v>
      </c>
      <c r="C47" s="227" t="s">
        <v>1</v>
      </c>
      <c r="D47" s="228"/>
      <c r="E47" s="59"/>
      <c r="F47" s="54"/>
      <c r="G47" s="55"/>
      <c r="H47" s="60"/>
      <c r="I47" s="57"/>
      <c r="J47" s="58"/>
      <c r="K47" s="43"/>
      <c r="L47" s="35"/>
      <c r="M47" s="33"/>
    </row>
    <row r="48" spans="1:13" s="2" customFormat="1" ht="24.75" customHeight="1" x14ac:dyDescent="0.2">
      <c r="A48" s="176"/>
      <c r="B48" s="104" t="s">
        <v>85</v>
      </c>
      <c r="C48" s="46" t="s">
        <v>20</v>
      </c>
      <c r="D48" s="89" t="s">
        <v>21</v>
      </c>
      <c r="E48" s="59"/>
      <c r="F48" s="54"/>
      <c r="G48" s="55"/>
      <c r="H48" s="60"/>
      <c r="I48" s="57"/>
      <c r="J48" s="58"/>
      <c r="K48" s="43"/>
      <c r="L48" s="35"/>
      <c r="M48" s="33"/>
    </row>
    <row r="49" spans="1:14" s="2" customFormat="1" ht="76.5" x14ac:dyDescent="0.2">
      <c r="A49" s="176"/>
      <c r="B49" s="92" t="s">
        <v>84</v>
      </c>
      <c r="C49" s="49">
        <v>0</v>
      </c>
      <c r="D49" s="87">
        <v>5</v>
      </c>
      <c r="E49" s="59"/>
      <c r="F49" s="54"/>
      <c r="G49" s="55"/>
      <c r="H49" s="60"/>
      <c r="I49" s="197">
        <v>5</v>
      </c>
      <c r="J49" s="58"/>
      <c r="K49" s="43"/>
      <c r="L49" s="35"/>
      <c r="M49" s="33"/>
    </row>
    <row r="50" spans="1:14" s="3" customFormat="1" ht="12.75" x14ac:dyDescent="0.2">
      <c r="A50" s="177"/>
      <c r="B50" s="113"/>
      <c r="C50" s="95"/>
      <c r="D50" s="96"/>
      <c r="E50" s="114"/>
      <c r="F50" s="115"/>
      <c r="G50" s="116"/>
      <c r="H50" s="114"/>
      <c r="I50" s="115"/>
      <c r="J50" s="116"/>
      <c r="K50" s="117"/>
      <c r="L50" s="118"/>
      <c r="M50" s="119"/>
      <c r="N50" s="2"/>
    </row>
    <row r="51" spans="1:14" s="2" customFormat="1" ht="12.75" x14ac:dyDescent="0.2">
      <c r="A51" s="176"/>
      <c r="B51" s="103" t="s">
        <v>96</v>
      </c>
      <c r="C51" s="227" t="s">
        <v>1</v>
      </c>
      <c r="D51" s="228"/>
      <c r="E51" s="59"/>
      <c r="F51" s="54"/>
      <c r="G51" s="55"/>
      <c r="H51" s="60"/>
      <c r="I51" s="57"/>
      <c r="J51" s="58"/>
      <c r="K51" s="43"/>
      <c r="L51" s="35"/>
      <c r="M51" s="33"/>
    </row>
    <row r="52" spans="1:14" s="2" customFormat="1" ht="38.25" x14ac:dyDescent="0.2">
      <c r="A52" s="176"/>
      <c r="B52" s="92" t="s">
        <v>95</v>
      </c>
      <c r="C52" s="46" t="s">
        <v>20</v>
      </c>
      <c r="D52" s="89" t="s">
        <v>21</v>
      </c>
      <c r="E52" s="59"/>
      <c r="F52" s="54"/>
      <c r="G52" s="55"/>
      <c r="H52" s="60"/>
      <c r="I52" s="57"/>
      <c r="J52" s="58"/>
      <c r="K52" s="43"/>
      <c r="L52" s="35"/>
      <c r="M52" s="33"/>
    </row>
    <row r="53" spans="1:14" s="2" customFormat="1" ht="12.75" x14ac:dyDescent="0.2">
      <c r="A53" s="176"/>
      <c r="B53" s="92"/>
      <c r="C53" s="49">
        <v>0</v>
      </c>
      <c r="D53" s="87">
        <v>5</v>
      </c>
      <c r="E53" s="59"/>
      <c r="F53" s="54"/>
      <c r="G53" s="55"/>
      <c r="H53" s="60"/>
      <c r="I53" s="197">
        <v>5</v>
      </c>
      <c r="J53" s="58"/>
      <c r="K53" s="43"/>
      <c r="L53" s="35"/>
      <c r="M53" s="33"/>
    </row>
    <row r="54" spans="1:14" s="3" customFormat="1" ht="12.75" x14ac:dyDescent="0.2">
      <c r="A54" s="177"/>
      <c r="B54" s="113"/>
      <c r="C54" s="95"/>
      <c r="D54" s="96"/>
      <c r="E54" s="114"/>
      <c r="F54" s="115"/>
      <c r="G54" s="116"/>
      <c r="H54" s="114"/>
      <c r="I54" s="115"/>
      <c r="J54" s="116"/>
      <c r="K54" s="117"/>
      <c r="L54" s="118"/>
      <c r="M54" s="119"/>
      <c r="N54" s="2"/>
    </row>
    <row r="55" spans="1:14" s="2" customFormat="1" ht="12.75" x14ac:dyDescent="0.2">
      <c r="A55" s="176"/>
      <c r="B55" s="103" t="s">
        <v>93</v>
      </c>
      <c r="C55" s="227" t="s">
        <v>1</v>
      </c>
      <c r="D55" s="228"/>
      <c r="E55" s="59"/>
      <c r="F55" s="54"/>
      <c r="G55" s="55"/>
      <c r="H55" s="60"/>
      <c r="I55" s="57"/>
      <c r="J55" s="58"/>
      <c r="K55" s="43"/>
      <c r="L55" s="35"/>
      <c r="M55" s="33"/>
    </row>
    <row r="56" spans="1:14" s="2" customFormat="1" ht="24.75" customHeight="1" x14ac:dyDescent="0.2">
      <c r="A56" s="176"/>
      <c r="B56" s="92" t="s">
        <v>94</v>
      </c>
      <c r="C56" s="46" t="s">
        <v>20</v>
      </c>
      <c r="D56" s="89" t="s">
        <v>21</v>
      </c>
      <c r="E56" s="59"/>
      <c r="F56" s="54"/>
      <c r="G56" s="55"/>
      <c r="H56" s="60"/>
      <c r="I56" s="57"/>
      <c r="J56" s="58"/>
      <c r="K56" s="43"/>
      <c r="L56" s="35"/>
      <c r="M56" s="33"/>
    </row>
    <row r="57" spans="1:14" s="2" customFormat="1" ht="12.75" x14ac:dyDescent="0.2">
      <c r="A57" s="176"/>
      <c r="B57" s="92"/>
      <c r="C57" s="49">
        <v>0</v>
      </c>
      <c r="D57" s="87">
        <v>5</v>
      </c>
      <c r="E57" s="59"/>
      <c r="F57" s="54"/>
      <c r="G57" s="55"/>
      <c r="H57" s="60"/>
      <c r="I57" s="197">
        <v>5</v>
      </c>
      <c r="J57" s="58"/>
      <c r="K57" s="43"/>
      <c r="L57" s="35"/>
      <c r="M57" s="33"/>
    </row>
    <row r="58" spans="1:14" s="3" customFormat="1" ht="12.75" x14ac:dyDescent="0.2">
      <c r="A58" s="177"/>
      <c r="B58" s="113"/>
      <c r="C58" s="95"/>
      <c r="D58" s="96"/>
      <c r="E58" s="114"/>
      <c r="F58" s="115"/>
      <c r="G58" s="116"/>
      <c r="H58" s="114"/>
      <c r="I58" s="115"/>
      <c r="J58" s="116"/>
      <c r="K58" s="117"/>
      <c r="L58" s="118"/>
      <c r="M58" s="119"/>
      <c r="N58" s="2"/>
    </row>
    <row r="59" spans="1:14" s="3" customFormat="1" ht="12.75" x14ac:dyDescent="0.2">
      <c r="A59" s="177"/>
      <c r="B59" s="103" t="s">
        <v>64</v>
      </c>
      <c r="C59" s="229" t="s">
        <v>1</v>
      </c>
      <c r="D59" s="217"/>
      <c r="E59" s="59"/>
      <c r="F59" s="54"/>
      <c r="G59" s="55"/>
      <c r="H59" s="60"/>
      <c r="I59" s="57"/>
      <c r="J59" s="58"/>
      <c r="K59" s="43"/>
      <c r="L59" s="35"/>
      <c r="M59" s="33"/>
      <c r="N59" s="2"/>
    </row>
    <row r="60" spans="1:14" ht="45" customHeight="1" x14ac:dyDescent="0.2">
      <c r="A60" s="177" t="s">
        <v>75</v>
      </c>
      <c r="B60" s="196" t="s">
        <v>77</v>
      </c>
      <c r="C60" s="49" t="s">
        <v>55</v>
      </c>
      <c r="D60" s="87"/>
      <c r="E60" s="59"/>
      <c r="F60" s="54"/>
      <c r="G60" s="55"/>
      <c r="H60" s="60"/>
      <c r="I60" s="57"/>
      <c r="J60" s="58"/>
      <c r="K60" s="43"/>
      <c r="L60" s="35"/>
      <c r="M60" s="33"/>
    </row>
    <row r="61" spans="1:14" x14ac:dyDescent="0.2">
      <c r="A61" s="177"/>
      <c r="B61" s="104" t="s">
        <v>57</v>
      </c>
      <c r="C61" s="95" t="s">
        <v>58</v>
      </c>
      <c r="D61" s="96" t="s">
        <v>40</v>
      </c>
      <c r="E61" s="59"/>
      <c r="F61" s="54"/>
      <c r="G61" s="55"/>
      <c r="H61" s="60"/>
      <c r="I61" s="57"/>
      <c r="J61" s="58"/>
      <c r="K61" s="43"/>
      <c r="L61" s="35"/>
      <c r="M61" s="33"/>
    </row>
    <row r="62" spans="1:14" x14ac:dyDescent="0.2">
      <c r="A62" s="177"/>
      <c r="B62" s="104"/>
      <c r="C62" s="95" t="s">
        <v>56</v>
      </c>
      <c r="D62" s="96" t="s">
        <v>35</v>
      </c>
      <c r="E62" s="59"/>
      <c r="F62" s="54"/>
      <c r="G62" s="55"/>
      <c r="H62" s="60"/>
      <c r="I62" s="57"/>
      <c r="J62" s="58"/>
      <c r="K62" s="43"/>
      <c r="L62" s="35"/>
      <c r="M62" s="33"/>
    </row>
    <row r="63" spans="1:14" x14ac:dyDescent="0.2">
      <c r="A63" s="177"/>
      <c r="B63" s="104"/>
      <c r="C63" s="95" t="s">
        <v>59</v>
      </c>
      <c r="D63" s="96">
        <v>1</v>
      </c>
      <c r="E63" s="59"/>
      <c r="F63" s="54"/>
      <c r="G63" s="55"/>
      <c r="H63" s="60"/>
      <c r="I63" s="57"/>
      <c r="J63" s="58"/>
      <c r="K63" s="43"/>
      <c r="L63" s="35"/>
      <c r="M63" s="33"/>
    </row>
    <row r="64" spans="1:14" x14ac:dyDescent="0.2">
      <c r="A64" s="177"/>
      <c r="B64" s="104"/>
      <c r="C64" s="95" t="s">
        <v>60</v>
      </c>
      <c r="D64" s="96">
        <v>2</v>
      </c>
      <c r="E64" s="59"/>
      <c r="F64" s="54"/>
      <c r="G64" s="55"/>
      <c r="H64" s="60"/>
      <c r="I64" s="57"/>
      <c r="J64" s="58"/>
      <c r="K64" s="43"/>
      <c r="L64" s="35"/>
      <c r="M64" s="33"/>
    </row>
    <row r="65" spans="1:14" x14ac:dyDescent="0.2">
      <c r="A65" s="177"/>
      <c r="B65" s="104"/>
      <c r="C65" s="95" t="s">
        <v>61</v>
      </c>
      <c r="D65" s="96">
        <v>3</v>
      </c>
      <c r="E65" s="59"/>
      <c r="F65" s="54"/>
      <c r="G65" s="55"/>
      <c r="H65" s="60"/>
      <c r="I65" s="57"/>
      <c r="J65" s="58"/>
      <c r="K65" s="43"/>
      <c r="L65" s="35"/>
      <c r="M65" s="33"/>
    </row>
    <row r="66" spans="1:14" x14ac:dyDescent="0.2">
      <c r="A66" s="177"/>
      <c r="B66" s="104"/>
      <c r="C66" s="95" t="s">
        <v>62</v>
      </c>
      <c r="D66" s="96">
        <v>4</v>
      </c>
      <c r="E66" s="59"/>
      <c r="F66" s="54"/>
      <c r="G66" s="55"/>
      <c r="H66" s="60"/>
      <c r="I66" s="197"/>
      <c r="J66" s="58"/>
      <c r="K66" s="43"/>
      <c r="L66" s="35"/>
      <c r="M66" s="33"/>
    </row>
    <row r="67" spans="1:14" x14ac:dyDescent="0.2">
      <c r="A67" s="177"/>
      <c r="B67" s="104"/>
      <c r="C67" s="99" t="s">
        <v>63</v>
      </c>
      <c r="D67" s="100">
        <v>5</v>
      </c>
      <c r="E67" s="59"/>
      <c r="F67" s="54"/>
      <c r="G67" s="55"/>
      <c r="H67" s="60"/>
      <c r="I67" s="197">
        <v>5</v>
      </c>
      <c r="J67" s="58"/>
      <c r="K67" s="43"/>
      <c r="L67" s="35"/>
      <c r="M67" s="33"/>
    </row>
    <row r="68" spans="1:14" s="3" customFormat="1" ht="12.75" x14ac:dyDescent="0.2">
      <c r="A68" s="178"/>
      <c r="B68" s="92"/>
      <c r="C68" s="49"/>
      <c r="D68" s="87"/>
      <c r="E68" s="59"/>
      <c r="F68" s="54"/>
      <c r="G68" s="55"/>
      <c r="H68" s="60"/>
      <c r="I68" s="57"/>
      <c r="J68" s="58"/>
      <c r="K68" s="43"/>
      <c r="L68" s="35"/>
      <c r="M68" s="33"/>
      <c r="N68" s="2"/>
    </row>
    <row r="69" spans="1:14" s="3" customFormat="1" ht="12.75" x14ac:dyDescent="0.2">
      <c r="A69" s="177"/>
      <c r="B69" s="103" t="s">
        <v>65</v>
      </c>
      <c r="C69" s="229" t="s">
        <v>1</v>
      </c>
      <c r="D69" s="217"/>
      <c r="E69" s="59"/>
      <c r="F69" s="54"/>
      <c r="G69" s="55"/>
      <c r="H69" s="60"/>
      <c r="I69" s="57"/>
      <c r="J69" s="58"/>
      <c r="K69" s="43"/>
      <c r="L69" s="35"/>
      <c r="M69" s="33"/>
      <c r="N69" s="2"/>
    </row>
    <row r="70" spans="1:14" ht="45" customHeight="1" x14ac:dyDescent="0.2">
      <c r="A70" s="177" t="s">
        <v>75</v>
      </c>
      <c r="B70" s="196" t="s">
        <v>76</v>
      </c>
      <c r="C70" s="49" t="s">
        <v>66</v>
      </c>
      <c r="D70" s="87"/>
      <c r="E70" s="59"/>
      <c r="F70" s="54"/>
      <c r="G70" s="55"/>
      <c r="H70" s="60"/>
      <c r="I70" s="57"/>
      <c r="J70" s="58"/>
      <c r="K70" s="43"/>
      <c r="L70" s="35"/>
      <c r="M70" s="33"/>
    </row>
    <row r="71" spans="1:14" x14ac:dyDescent="0.2">
      <c r="A71" s="177"/>
      <c r="B71" s="104" t="s">
        <v>67</v>
      </c>
      <c r="C71" s="95" t="s">
        <v>74</v>
      </c>
      <c r="D71" s="96" t="s">
        <v>40</v>
      </c>
      <c r="E71" s="59"/>
      <c r="F71" s="54"/>
      <c r="G71" s="55"/>
      <c r="H71" s="60"/>
      <c r="I71" s="57"/>
      <c r="J71" s="58"/>
      <c r="K71" s="43"/>
      <c r="L71" s="35"/>
      <c r="M71" s="33"/>
    </row>
    <row r="72" spans="1:14" x14ac:dyDescent="0.2">
      <c r="A72" s="177"/>
      <c r="B72" s="104"/>
      <c r="C72" s="95" t="s">
        <v>68</v>
      </c>
      <c r="D72" s="96" t="s">
        <v>35</v>
      </c>
      <c r="E72" s="59"/>
      <c r="F72" s="54"/>
      <c r="G72" s="55"/>
      <c r="H72" s="60"/>
      <c r="I72" s="57"/>
      <c r="J72" s="58"/>
      <c r="K72" s="43"/>
      <c r="L72" s="35"/>
      <c r="M72" s="33"/>
    </row>
    <row r="73" spans="1:14" x14ac:dyDescent="0.2">
      <c r="A73" s="177"/>
      <c r="B73" s="104"/>
      <c r="C73" s="95" t="s">
        <v>73</v>
      </c>
      <c r="D73" s="96">
        <v>1</v>
      </c>
      <c r="E73" s="59"/>
      <c r="F73" s="54"/>
      <c r="G73" s="55"/>
      <c r="H73" s="60"/>
      <c r="I73" s="57"/>
      <c r="J73" s="58"/>
      <c r="K73" s="43"/>
      <c r="L73" s="35"/>
      <c r="M73" s="33"/>
    </row>
    <row r="74" spans="1:14" x14ac:dyDescent="0.2">
      <c r="A74" s="177"/>
      <c r="B74" s="104"/>
      <c r="C74" s="95" t="s">
        <v>72</v>
      </c>
      <c r="D74" s="96">
        <v>2</v>
      </c>
      <c r="E74" s="59"/>
      <c r="F74" s="54"/>
      <c r="G74" s="55"/>
      <c r="H74" s="60"/>
      <c r="I74" s="57"/>
      <c r="J74" s="58"/>
      <c r="K74" s="43"/>
      <c r="L74" s="35"/>
      <c r="M74" s="33"/>
    </row>
    <row r="75" spans="1:14" x14ac:dyDescent="0.2">
      <c r="A75" s="177"/>
      <c r="B75" s="104"/>
      <c r="C75" s="95" t="s">
        <v>69</v>
      </c>
      <c r="D75" s="96">
        <v>3</v>
      </c>
      <c r="E75" s="59"/>
      <c r="F75" s="54"/>
      <c r="G75" s="55"/>
      <c r="H75" s="60"/>
      <c r="I75" s="197"/>
      <c r="J75" s="58"/>
      <c r="K75" s="43"/>
      <c r="L75" s="35"/>
      <c r="M75" s="33"/>
    </row>
    <row r="76" spans="1:14" x14ac:dyDescent="0.2">
      <c r="A76" s="177"/>
      <c r="B76" s="104"/>
      <c r="C76" s="95" t="s">
        <v>71</v>
      </c>
      <c r="D76" s="96">
        <v>4</v>
      </c>
      <c r="E76" s="59"/>
      <c r="F76" s="54"/>
      <c r="G76" s="55"/>
      <c r="H76" s="60"/>
      <c r="I76" s="57"/>
      <c r="J76" s="58"/>
      <c r="K76" s="43"/>
      <c r="L76" s="35"/>
      <c r="M76" s="33"/>
    </row>
    <row r="77" spans="1:14" x14ac:dyDescent="0.2">
      <c r="A77" s="177"/>
      <c r="B77" s="104"/>
      <c r="C77" s="99" t="s">
        <v>70</v>
      </c>
      <c r="D77" s="100">
        <v>5</v>
      </c>
      <c r="E77" s="59"/>
      <c r="F77" s="54"/>
      <c r="G77" s="55"/>
      <c r="H77" s="60"/>
      <c r="I77" s="197">
        <v>5</v>
      </c>
      <c r="J77" s="58"/>
      <c r="K77" s="43"/>
      <c r="L77" s="35"/>
      <c r="M77" s="33"/>
    </row>
    <row r="78" spans="1:14" s="3" customFormat="1" ht="12.75" x14ac:dyDescent="0.2">
      <c r="A78" s="177"/>
      <c r="B78" s="104"/>
      <c r="C78" s="46"/>
      <c r="D78" s="89"/>
      <c r="E78" s="59"/>
      <c r="F78" s="54"/>
      <c r="G78" s="55"/>
      <c r="H78" s="60"/>
      <c r="I78" s="57"/>
      <c r="J78" s="58"/>
      <c r="K78" s="43"/>
      <c r="L78" s="35"/>
      <c r="M78" s="33"/>
      <c r="N78" s="2"/>
    </row>
    <row r="79" spans="1:14" s="3" customFormat="1" x14ac:dyDescent="0.2">
      <c r="A79" s="178"/>
      <c r="B79" s="267" t="s">
        <v>3</v>
      </c>
      <c r="C79" s="52"/>
      <c r="D79" s="91">
        <f>D67+D57+D45+D41+D37+D77+D53+D49+D88+D95+D102</f>
        <v>57.5</v>
      </c>
      <c r="E79" s="61"/>
      <c r="F79" s="62"/>
      <c r="G79" s="253">
        <f>SUM(F58:F78,F39:F57,F35:F37,F86:F102)</f>
        <v>0</v>
      </c>
      <c r="H79" s="63"/>
      <c r="I79" s="64"/>
      <c r="J79" s="65">
        <f>SUM(I58:I78,I39:I57,I35:I37,I86:I102)</f>
        <v>57.5</v>
      </c>
      <c r="K79" s="127"/>
      <c r="L79" s="128"/>
      <c r="M79" s="173">
        <f>SUM(L58:L78,L39:L57,L35:L37,L86:L102)</f>
        <v>0</v>
      </c>
      <c r="N79" s="17"/>
    </row>
    <row r="80" spans="1:14" s="3" customFormat="1" ht="15.75" thickBot="1" x14ac:dyDescent="0.25">
      <c r="A80" s="178"/>
      <c r="B80" s="267" t="s">
        <v>51</v>
      </c>
      <c r="C80" s="52"/>
      <c r="D80" s="182">
        <f>D79*1*40/57.5</f>
        <v>40</v>
      </c>
      <c r="E80" s="183"/>
      <c r="F80" s="62"/>
      <c r="G80" s="254">
        <f>G79*40/57.5</f>
        <v>0</v>
      </c>
      <c r="H80" s="64"/>
      <c r="I80" s="64"/>
      <c r="J80" s="184">
        <f>J79*40/57.5</f>
        <v>40</v>
      </c>
      <c r="K80" s="128"/>
      <c r="L80" s="128"/>
      <c r="M80" s="185">
        <f>M79*40/57.5</f>
        <v>0</v>
      </c>
      <c r="N80" s="17"/>
    </row>
    <row r="81" spans="1:27" s="3" customFormat="1" x14ac:dyDescent="0.2">
      <c r="B81" s="268"/>
      <c r="C81" s="181"/>
      <c r="D81" s="181"/>
      <c r="E81" s="181"/>
      <c r="F81" s="181"/>
      <c r="G81" s="181"/>
      <c r="H81" s="181"/>
      <c r="I81" s="181"/>
      <c r="J81" s="181"/>
      <c r="K81" s="181"/>
      <c r="L81" s="181"/>
      <c r="M81" s="181"/>
      <c r="N81" s="17"/>
    </row>
    <row r="82" spans="1:27" s="3" customFormat="1" ht="31.5" customHeight="1" x14ac:dyDescent="0.2">
      <c r="A82" s="174"/>
      <c r="B82" s="243" t="s">
        <v>48</v>
      </c>
      <c r="C82" s="244"/>
      <c r="D82" s="244"/>
      <c r="E82" s="244"/>
      <c r="F82" s="244"/>
      <c r="G82" s="244"/>
      <c r="H82" s="244"/>
      <c r="I82" s="244"/>
      <c r="J82" s="244"/>
      <c r="K82" s="244"/>
      <c r="L82" s="244"/>
      <c r="M82" s="245"/>
      <c r="N82" s="17"/>
    </row>
    <row r="83" spans="1:27" s="3" customFormat="1" x14ac:dyDescent="0.2">
      <c r="A83" s="174"/>
      <c r="B83" s="255"/>
      <c r="C83" s="256"/>
      <c r="D83" s="256"/>
      <c r="E83" s="256"/>
      <c r="F83" s="256"/>
      <c r="G83" s="256"/>
      <c r="H83" s="256"/>
      <c r="I83" s="256"/>
      <c r="J83" s="256"/>
      <c r="K83" s="256"/>
      <c r="L83" s="256"/>
      <c r="M83" s="257"/>
      <c r="N83" s="17"/>
    </row>
    <row r="84" spans="1:27" s="3" customFormat="1" x14ac:dyDescent="0.2">
      <c r="A84" s="174"/>
      <c r="B84" s="269" t="s">
        <v>97</v>
      </c>
      <c r="C84" s="216" t="s">
        <v>1</v>
      </c>
      <c r="D84" s="217"/>
      <c r="E84" s="59"/>
      <c r="F84" s="54"/>
      <c r="G84" s="55"/>
      <c r="H84" s="60"/>
      <c r="I84" s="57"/>
      <c r="J84" s="58"/>
      <c r="K84" s="43"/>
      <c r="L84" s="35"/>
      <c r="M84" s="33"/>
      <c r="N84" s="17"/>
      <c r="P84" s="168"/>
      <c r="Q84" s="166"/>
      <c r="R84" s="167"/>
      <c r="S84" s="169"/>
      <c r="T84" s="170"/>
      <c r="U84" s="170"/>
      <c r="V84" s="169"/>
      <c r="W84" s="170"/>
      <c r="X84" s="170"/>
      <c r="Y84" s="171"/>
      <c r="Z84" s="172"/>
      <c r="AA84" s="172"/>
    </row>
    <row r="85" spans="1:27" s="3" customFormat="1" x14ac:dyDescent="0.2">
      <c r="A85" s="174"/>
      <c r="B85" s="270"/>
      <c r="C85" s="47" t="s">
        <v>22</v>
      </c>
      <c r="D85" s="88" t="s">
        <v>2</v>
      </c>
      <c r="E85" s="59"/>
      <c r="F85" s="54"/>
      <c r="G85" s="55"/>
      <c r="H85" s="60"/>
      <c r="I85" s="57"/>
      <c r="J85" s="58"/>
      <c r="K85" s="43"/>
      <c r="L85" s="35"/>
      <c r="M85" s="33"/>
      <c r="N85" s="17"/>
      <c r="P85" s="168"/>
      <c r="Q85" s="166"/>
      <c r="R85" s="167"/>
      <c r="S85" s="169"/>
      <c r="T85" s="170"/>
      <c r="U85" s="170"/>
      <c r="V85" s="169"/>
      <c r="W85" s="170"/>
      <c r="X85" s="170"/>
      <c r="Y85" s="171"/>
      <c r="Z85" s="172"/>
      <c r="AA85" s="172"/>
    </row>
    <row r="86" spans="1:27" s="3" customFormat="1" ht="38.25" x14ac:dyDescent="0.2">
      <c r="A86" s="174"/>
      <c r="B86" s="271" t="s">
        <v>31</v>
      </c>
      <c r="C86" s="45"/>
      <c r="D86" s="87"/>
      <c r="E86" s="59"/>
      <c r="F86" s="54"/>
      <c r="G86" s="55"/>
      <c r="H86" s="60"/>
      <c r="I86" s="57"/>
      <c r="J86" s="58"/>
      <c r="K86" s="43"/>
      <c r="L86" s="35"/>
      <c r="M86" s="33"/>
      <c r="N86" s="17"/>
      <c r="P86" s="168"/>
      <c r="Q86" s="166"/>
      <c r="R86" s="167"/>
      <c r="S86" s="169"/>
      <c r="T86" s="170"/>
      <c r="U86" s="170"/>
      <c r="V86" s="169"/>
      <c r="W86" s="170"/>
      <c r="X86" s="170"/>
      <c r="Y86" s="171"/>
      <c r="Z86" s="172"/>
      <c r="AA86" s="172"/>
    </row>
    <row r="87" spans="1:27" s="3" customFormat="1" ht="25.5" x14ac:dyDescent="0.2">
      <c r="A87" s="174"/>
      <c r="B87" s="270" t="s">
        <v>24</v>
      </c>
      <c r="C87" s="48" t="s">
        <v>25</v>
      </c>
      <c r="D87" s="87">
        <v>2.5</v>
      </c>
      <c r="E87" s="59"/>
      <c r="F87" s="54"/>
      <c r="G87" s="55"/>
      <c r="H87" s="60"/>
      <c r="I87" s="57"/>
      <c r="J87" s="58"/>
      <c r="K87" s="43"/>
      <c r="L87" s="35"/>
      <c r="M87" s="33"/>
      <c r="N87" s="17"/>
      <c r="P87" s="168"/>
      <c r="Q87" s="166"/>
      <c r="R87" s="167"/>
      <c r="S87" s="169"/>
      <c r="T87" s="170"/>
      <c r="U87" s="170"/>
      <c r="V87" s="169"/>
      <c r="W87" s="170"/>
      <c r="X87" s="170"/>
      <c r="Y87" s="171"/>
      <c r="Z87" s="172"/>
      <c r="AA87" s="172"/>
    </row>
    <row r="88" spans="1:27" s="3" customFormat="1" ht="25.5" x14ac:dyDescent="0.2">
      <c r="A88" s="174"/>
      <c r="B88" s="270" t="s">
        <v>27</v>
      </c>
      <c r="C88" s="48" t="s">
        <v>26</v>
      </c>
      <c r="D88" s="87">
        <v>5</v>
      </c>
      <c r="E88" s="59"/>
      <c r="F88" s="54"/>
      <c r="G88" s="55"/>
      <c r="H88" s="60"/>
      <c r="I88" s="197">
        <v>5</v>
      </c>
      <c r="J88" s="58"/>
      <c r="K88" s="43"/>
      <c r="L88" s="35"/>
      <c r="M88" s="33"/>
      <c r="N88" s="17"/>
      <c r="P88" s="168"/>
      <c r="Q88" s="166"/>
      <c r="R88" s="167"/>
      <c r="S88" s="169"/>
      <c r="T88" s="170"/>
      <c r="U88" s="170"/>
      <c r="V88" s="169"/>
      <c r="W88" s="170"/>
      <c r="X88" s="170"/>
      <c r="Y88" s="171"/>
      <c r="Z88" s="172"/>
      <c r="AA88" s="172"/>
    </row>
    <row r="89" spans="1:27" s="3" customFormat="1" x14ac:dyDescent="0.2">
      <c r="A89" s="174"/>
      <c r="B89" s="270"/>
      <c r="C89" s="199"/>
      <c r="D89" s="87"/>
      <c r="E89" s="59"/>
      <c r="F89" s="54"/>
      <c r="G89" s="55"/>
      <c r="H89" s="60"/>
      <c r="I89" s="197"/>
      <c r="J89" s="58"/>
      <c r="K89" s="43"/>
      <c r="L89" s="35"/>
      <c r="M89" s="33"/>
      <c r="N89" s="17"/>
      <c r="P89" s="168"/>
      <c r="Q89" s="166"/>
      <c r="R89" s="167"/>
      <c r="S89" s="169"/>
      <c r="T89" s="170"/>
      <c r="U89" s="170"/>
      <c r="V89" s="169"/>
      <c r="W89" s="170"/>
      <c r="X89" s="170"/>
      <c r="Y89" s="171"/>
      <c r="Z89" s="172"/>
      <c r="AA89" s="172"/>
    </row>
    <row r="90" spans="1:27" s="3" customFormat="1" x14ac:dyDescent="0.2">
      <c r="A90" s="174"/>
      <c r="B90" s="269" t="s">
        <v>101</v>
      </c>
      <c r="C90" s="216" t="s">
        <v>1</v>
      </c>
      <c r="D90" s="217"/>
      <c r="E90" s="59"/>
      <c r="F90" s="54"/>
      <c r="G90" s="55"/>
      <c r="H90" s="60"/>
      <c r="I90" s="57"/>
      <c r="J90" s="58"/>
      <c r="K90" s="43"/>
      <c r="L90" s="35"/>
      <c r="M90" s="33"/>
      <c r="N90" s="17"/>
      <c r="P90" s="168"/>
      <c r="Q90" s="166"/>
      <c r="R90" s="167"/>
      <c r="S90" s="169"/>
      <c r="T90" s="170"/>
      <c r="U90" s="170"/>
      <c r="V90" s="169"/>
      <c r="W90" s="170"/>
      <c r="X90" s="170"/>
      <c r="Y90" s="171"/>
      <c r="Z90" s="172"/>
      <c r="AA90" s="172"/>
    </row>
    <row r="91" spans="1:27" s="3" customFormat="1" x14ac:dyDescent="0.2">
      <c r="A91" s="174"/>
      <c r="B91" s="270"/>
      <c r="C91" s="47" t="s">
        <v>104</v>
      </c>
      <c r="D91" s="88" t="s">
        <v>2</v>
      </c>
      <c r="E91" s="59"/>
      <c r="F91" s="54"/>
      <c r="G91" s="55"/>
      <c r="H91" s="60"/>
      <c r="I91" s="57"/>
      <c r="J91" s="58"/>
      <c r="K91" s="43"/>
      <c r="L91" s="35"/>
      <c r="M91" s="33"/>
      <c r="N91" s="17"/>
      <c r="P91" s="168"/>
      <c r="Q91" s="166"/>
      <c r="R91" s="167"/>
      <c r="S91" s="169"/>
      <c r="T91" s="170"/>
      <c r="U91" s="170"/>
      <c r="V91" s="169"/>
      <c r="W91" s="170"/>
      <c r="X91" s="170"/>
      <c r="Y91" s="171"/>
      <c r="Z91" s="172"/>
      <c r="AA91" s="172"/>
    </row>
    <row r="92" spans="1:27" s="3" customFormat="1" ht="38.25" x14ac:dyDescent="0.2">
      <c r="A92" s="174"/>
      <c r="B92" s="271" t="s">
        <v>102</v>
      </c>
      <c r="C92" s="45" t="s">
        <v>103</v>
      </c>
      <c r="D92" s="87" t="s">
        <v>105</v>
      </c>
      <c r="E92" s="59"/>
      <c r="F92" s="54"/>
      <c r="G92" s="55"/>
      <c r="H92" s="60"/>
      <c r="I92" s="57"/>
      <c r="J92" s="58"/>
      <c r="K92" s="43"/>
      <c r="L92" s="35"/>
      <c r="M92" s="33"/>
      <c r="N92" s="17"/>
      <c r="P92" s="168"/>
      <c r="Q92" s="166"/>
      <c r="R92" s="167"/>
      <c r="S92" s="169"/>
      <c r="T92" s="170"/>
      <c r="U92" s="170"/>
      <c r="V92" s="169"/>
      <c r="W92" s="170"/>
      <c r="X92" s="170"/>
      <c r="Y92" s="171"/>
      <c r="Z92" s="172"/>
      <c r="AA92" s="172"/>
    </row>
    <row r="93" spans="1:27" s="3" customFormat="1" x14ac:dyDescent="0.2">
      <c r="A93" s="174"/>
      <c r="B93" s="270"/>
      <c r="C93" s="48" t="s">
        <v>106</v>
      </c>
      <c r="D93" s="87">
        <v>1</v>
      </c>
      <c r="E93" s="59"/>
      <c r="F93" s="54"/>
      <c r="G93" s="55"/>
      <c r="H93" s="60"/>
      <c r="I93" s="57"/>
      <c r="J93" s="58"/>
      <c r="K93" s="43"/>
      <c r="L93" s="35"/>
      <c r="M93" s="33"/>
      <c r="N93" s="17"/>
      <c r="P93" s="168"/>
      <c r="Q93" s="166"/>
      <c r="R93" s="167"/>
      <c r="S93" s="169"/>
      <c r="T93" s="170"/>
      <c r="U93" s="170"/>
      <c r="V93" s="169"/>
      <c r="W93" s="170"/>
      <c r="X93" s="170"/>
      <c r="Y93" s="171"/>
      <c r="Z93" s="172"/>
      <c r="AA93" s="172"/>
    </row>
    <row r="94" spans="1:27" s="3" customFormat="1" x14ac:dyDescent="0.2">
      <c r="A94" s="174"/>
      <c r="B94" s="270"/>
      <c r="C94" s="48" t="s">
        <v>107</v>
      </c>
      <c r="D94" s="87">
        <v>3</v>
      </c>
      <c r="E94" s="59"/>
      <c r="F94" s="54"/>
      <c r="G94" s="55"/>
      <c r="H94" s="60"/>
      <c r="I94" s="197"/>
      <c r="J94" s="58"/>
      <c r="K94" s="43"/>
      <c r="L94" s="35"/>
      <c r="M94" s="33"/>
      <c r="N94" s="17"/>
      <c r="P94" s="168"/>
      <c r="Q94" s="166"/>
      <c r="R94" s="167"/>
      <c r="S94" s="169"/>
      <c r="T94" s="170"/>
      <c r="U94" s="170"/>
      <c r="V94" s="169"/>
      <c r="W94" s="170"/>
      <c r="X94" s="170"/>
      <c r="Y94" s="171"/>
      <c r="Z94" s="172"/>
      <c r="AA94" s="172"/>
    </row>
    <row r="95" spans="1:27" s="3" customFormat="1" x14ac:dyDescent="0.2">
      <c r="A95" s="174"/>
      <c r="B95" s="270"/>
      <c r="C95" s="48" t="s">
        <v>108</v>
      </c>
      <c r="D95" s="87">
        <v>5</v>
      </c>
      <c r="E95" s="59"/>
      <c r="F95" s="54"/>
      <c r="G95" s="55"/>
      <c r="H95" s="60"/>
      <c r="I95" s="197">
        <v>5</v>
      </c>
      <c r="J95" s="58"/>
      <c r="K95" s="43"/>
      <c r="L95" s="35"/>
      <c r="M95" s="33"/>
      <c r="N95" s="17"/>
      <c r="P95" s="168"/>
      <c r="Q95" s="166"/>
      <c r="R95" s="167"/>
      <c r="S95" s="169"/>
      <c r="T95" s="170"/>
      <c r="U95" s="170"/>
      <c r="V95" s="169"/>
      <c r="W95" s="170"/>
      <c r="X95" s="170"/>
      <c r="Y95" s="171"/>
      <c r="Z95" s="172"/>
      <c r="AA95" s="172"/>
    </row>
    <row r="96" spans="1:27" s="3" customFormat="1" x14ac:dyDescent="0.2">
      <c r="A96" s="174"/>
      <c r="B96" s="270"/>
      <c r="C96" s="199"/>
      <c r="D96" s="87"/>
      <c r="E96" s="59"/>
      <c r="F96" s="54"/>
      <c r="G96" s="55"/>
      <c r="H96" s="60"/>
      <c r="I96" s="197"/>
      <c r="J96" s="58"/>
      <c r="K96" s="43"/>
      <c r="L96" s="35"/>
      <c r="M96" s="33"/>
      <c r="N96" s="17"/>
      <c r="P96" s="168"/>
      <c r="Q96" s="166"/>
      <c r="R96" s="167"/>
      <c r="S96" s="169"/>
      <c r="T96" s="170"/>
      <c r="U96" s="170"/>
      <c r="V96" s="169"/>
      <c r="W96" s="170"/>
      <c r="X96" s="170"/>
      <c r="Y96" s="171"/>
      <c r="Z96" s="172"/>
      <c r="AA96" s="172"/>
    </row>
    <row r="97" spans="1:27" s="3" customFormat="1" x14ac:dyDescent="0.2">
      <c r="A97" s="174"/>
      <c r="B97" s="269" t="s">
        <v>109</v>
      </c>
      <c r="C97" s="216" t="s">
        <v>1</v>
      </c>
      <c r="D97" s="217"/>
      <c r="E97" s="59"/>
      <c r="F97" s="54"/>
      <c r="G97" s="55"/>
      <c r="H97" s="60"/>
      <c r="I97" s="57"/>
      <c r="J97" s="58"/>
      <c r="K97" s="43"/>
      <c r="L97" s="35"/>
      <c r="M97" s="33"/>
      <c r="N97" s="17"/>
      <c r="P97" s="168"/>
      <c r="Q97" s="166"/>
      <c r="R97" s="167"/>
      <c r="S97" s="169"/>
      <c r="T97" s="170"/>
      <c r="U97" s="170"/>
      <c r="V97" s="169"/>
      <c r="W97" s="170"/>
      <c r="X97" s="170"/>
      <c r="Y97" s="171"/>
      <c r="Z97" s="172"/>
      <c r="AA97" s="172"/>
    </row>
    <row r="98" spans="1:27" s="3" customFormat="1" x14ac:dyDescent="0.2">
      <c r="A98" s="174"/>
      <c r="B98" s="270"/>
      <c r="C98" s="47" t="s">
        <v>110</v>
      </c>
      <c r="D98" s="88" t="s">
        <v>2</v>
      </c>
      <c r="E98" s="59"/>
      <c r="F98" s="54"/>
      <c r="G98" s="55"/>
      <c r="H98" s="60"/>
      <c r="I98" s="57"/>
      <c r="J98" s="58"/>
      <c r="K98" s="43"/>
      <c r="L98" s="35"/>
      <c r="M98" s="33"/>
      <c r="N98" s="17"/>
      <c r="P98" s="168"/>
      <c r="Q98" s="166"/>
      <c r="R98" s="167"/>
      <c r="S98" s="169"/>
      <c r="T98" s="170"/>
      <c r="U98" s="170"/>
      <c r="V98" s="169"/>
      <c r="W98" s="170"/>
      <c r="X98" s="170"/>
      <c r="Y98" s="171"/>
      <c r="Z98" s="172"/>
      <c r="AA98" s="172"/>
    </row>
    <row r="99" spans="1:27" s="3" customFormat="1" ht="38.25" x14ac:dyDescent="0.2">
      <c r="A99" s="174"/>
      <c r="B99" s="271" t="s">
        <v>102</v>
      </c>
      <c r="C99" s="45" t="s">
        <v>111</v>
      </c>
      <c r="D99" s="87" t="s">
        <v>105</v>
      </c>
      <c r="E99" s="59"/>
      <c r="F99" s="54"/>
      <c r="G99" s="55"/>
      <c r="H99" s="60"/>
      <c r="I99" s="57"/>
      <c r="J99" s="58"/>
      <c r="K99" s="43"/>
      <c r="L99" s="35"/>
      <c r="M99" s="33"/>
      <c r="N99" s="17"/>
      <c r="P99" s="168"/>
      <c r="Q99" s="166"/>
      <c r="R99" s="167"/>
      <c r="S99" s="169"/>
      <c r="T99" s="170"/>
      <c r="U99" s="170"/>
      <c r="V99" s="169"/>
      <c r="W99" s="170"/>
      <c r="X99" s="170"/>
      <c r="Y99" s="171"/>
      <c r="Z99" s="172"/>
      <c r="AA99" s="172"/>
    </row>
    <row r="100" spans="1:27" s="3" customFormat="1" x14ac:dyDescent="0.2">
      <c r="A100" s="174"/>
      <c r="B100" s="270"/>
      <c r="C100" s="48">
        <v>8</v>
      </c>
      <c r="D100" s="87" t="s">
        <v>112</v>
      </c>
      <c r="E100" s="59"/>
      <c r="F100" s="54"/>
      <c r="G100" s="55"/>
      <c r="H100" s="60"/>
      <c r="I100" s="57"/>
      <c r="J100" s="58"/>
      <c r="K100" s="43"/>
      <c r="L100" s="35"/>
      <c r="M100" s="33"/>
      <c r="N100" s="17"/>
      <c r="P100" s="168"/>
      <c r="Q100" s="166"/>
      <c r="R100" s="167"/>
      <c r="S100" s="169"/>
      <c r="T100" s="170"/>
      <c r="U100" s="170"/>
      <c r="V100" s="169"/>
      <c r="W100" s="170"/>
      <c r="X100" s="170"/>
      <c r="Y100" s="171"/>
      <c r="Z100" s="172"/>
      <c r="AA100" s="172"/>
    </row>
    <row r="101" spans="1:27" s="3" customFormat="1" x14ac:dyDescent="0.2">
      <c r="A101" s="174"/>
      <c r="B101" s="270"/>
      <c r="C101" s="48" t="s">
        <v>113</v>
      </c>
      <c r="D101" s="87">
        <v>3.5</v>
      </c>
      <c r="E101" s="59"/>
      <c r="F101" s="54"/>
      <c r="G101" s="55"/>
      <c r="H101" s="60"/>
      <c r="I101" s="197"/>
      <c r="J101" s="58"/>
      <c r="K101" s="43"/>
      <c r="L101" s="35"/>
      <c r="M101" s="33"/>
      <c r="N101" s="17"/>
      <c r="P101" s="168"/>
      <c r="Q101" s="166"/>
      <c r="R101" s="167"/>
      <c r="S101" s="169"/>
      <c r="T101" s="170"/>
      <c r="U101" s="170"/>
      <c r="V101" s="169"/>
      <c r="W101" s="170"/>
      <c r="X101" s="170"/>
      <c r="Y101" s="171"/>
      <c r="Z101" s="172"/>
      <c r="AA101" s="172"/>
    </row>
    <row r="102" spans="1:27" s="3" customFormat="1" x14ac:dyDescent="0.2">
      <c r="A102" s="174"/>
      <c r="B102" s="270"/>
      <c r="C102" s="48" t="s">
        <v>114</v>
      </c>
      <c r="D102" s="87">
        <v>7.5</v>
      </c>
      <c r="E102" s="59"/>
      <c r="F102" s="54"/>
      <c r="G102" s="55"/>
      <c r="H102" s="60"/>
      <c r="I102" s="197">
        <v>7.5</v>
      </c>
      <c r="J102" s="58"/>
      <c r="K102" s="43"/>
      <c r="L102" s="35"/>
      <c r="M102" s="33"/>
      <c r="N102" s="17"/>
      <c r="P102" s="168"/>
      <c r="Q102" s="166"/>
      <c r="R102" s="167"/>
      <c r="S102" s="169"/>
      <c r="T102" s="170"/>
      <c r="U102" s="170"/>
      <c r="V102" s="169"/>
      <c r="W102" s="170"/>
      <c r="X102" s="170"/>
      <c r="Y102" s="171"/>
      <c r="Z102" s="172"/>
      <c r="AA102" s="172"/>
    </row>
    <row r="103" spans="1:27" s="3" customFormat="1" x14ac:dyDescent="0.2">
      <c r="A103" s="174"/>
      <c r="B103" s="260"/>
      <c r="C103" s="12"/>
      <c r="D103" s="82"/>
      <c r="E103" s="12"/>
      <c r="F103" s="12"/>
      <c r="G103" s="12"/>
      <c r="H103" s="14"/>
      <c r="I103" s="15"/>
      <c r="J103" s="16"/>
      <c r="K103" s="15"/>
      <c r="L103" s="14"/>
      <c r="M103" s="17"/>
      <c r="N103" s="17"/>
      <c r="P103" s="168"/>
      <c r="Q103" s="166"/>
      <c r="R103" s="167"/>
      <c r="S103" s="169"/>
      <c r="T103" s="170"/>
      <c r="U103" s="170"/>
      <c r="V103" s="169"/>
      <c r="W103" s="170"/>
      <c r="X103" s="170"/>
      <c r="Y103" s="171"/>
      <c r="Z103" s="172"/>
      <c r="AA103" s="172"/>
    </row>
    <row r="104" spans="1:27" s="3" customFormat="1" x14ac:dyDescent="0.2">
      <c r="A104" s="174"/>
      <c r="B104" s="260" t="s">
        <v>32</v>
      </c>
      <c r="C104" s="12"/>
      <c r="D104" s="82"/>
      <c r="E104" s="12"/>
      <c r="F104" s="12"/>
      <c r="G104" s="12"/>
      <c r="H104" s="14"/>
      <c r="I104" s="15"/>
      <c r="J104" s="16"/>
      <c r="K104" s="15"/>
      <c r="L104" s="14"/>
      <c r="M104" s="17"/>
      <c r="N104" s="17"/>
    </row>
    <row r="105" spans="1:27" x14ac:dyDescent="0.2">
      <c r="A105" s="175"/>
      <c r="B105" s="97" t="s">
        <v>119</v>
      </c>
      <c r="C105" s="46" t="s">
        <v>20</v>
      </c>
      <c r="D105" s="89" t="s">
        <v>21</v>
      </c>
      <c r="E105" s="59"/>
      <c r="F105" s="54"/>
      <c r="G105" s="55"/>
      <c r="H105" s="60"/>
      <c r="I105" s="57"/>
      <c r="J105" s="58"/>
      <c r="K105" s="43"/>
      <c r="L105" s="35"/>
      <c r="M105" s="33"/>
      <c r="N105" s="2"/>
    </row>
    <row r="106" spans="1:27" ht="76.5" x14ac:dyDescent="0.2">
      <c r="A106" s="175" t="s">
        <v>75</v>
      </c>
      <c r="B106" s="113" t="s">
        <v>42</v>
      </c>
      <c r="C106" s="49">
        <v>0</v>
      </c>
      <c r="D106" s="87">
        <v>5</v>
      </c>
      <c r="E106" s="59"/>
      <c r="F106" s="54"/>
      <c r="G106" s="55"/>
      <c r="H106" s="60"/>
      <c r="I106" s="197">
        <v>5</v>
      </c>
      <c r="J106" s="58"/>
      <c r="K106" s="43"/>
      <c r="L106" s="35"/>
      <c r="M106" s="33"/>
      <c r="N106" s="2"/>
    </row>
    <row r="107" spans="1:27" ht="15.75" customHeight="1" x14ac:dyDescent="0.2">
      <c r="A107" s="175"/>
    </row>
    <row r="108" spans="1:27" ht="15.75" customHeight="1" x14ac:dyDescent="0.2">
      <c r="A108" s="175"/>
      <c r="B108" s="260" t="s">
        <v>32</v>
      </c>
    </row>
    <row r="109" spans="1:27" s="101" customFormat="1" ht="15.75" x14ac:dyDescent="0.25">
      <c r="A109" s="102"/>
      <c r="B109" s="97" t="s">
        <v>120</v>
      </c>
      <c r="C109" s="46" t="s">
        <v>1</v>
      </c>
      <c r="D109" s="89"/>
      <c r="E109" s="59"/>
      <c r="F109" s="54"/>
      <c r="G109" s="55"/>
      <c r="H109" s="60"/>
      <c r="I109" s="57"/>
      <c r="J109" s="58"/>
      <c r="K109" s="43"/>
      <c r="L109" s="35"/>
      <c r="M109" s="33"/>
      <c r="N109" s="17"/>
    </row>
    <row r="110" spans="1:27" ht="63.75" x14ac:dyDescent="0.2">
      <c r="A110" s="175" t="s">
        <v>75</v>
      </c>
      <c r="B110" s="113" t="s">
        <v>90</v>
      </c>
      <c r="C110" s="49" t="s">
        <v>33</v>
      </c>
      <c r="D110" s="87"/>
      <c r="E110" s="59"/>
      <c r="F110" s="54"/>
      <c r="G110" s="55"/>
      <c r="H110" s="60"/>
      <c r="I110" s="57"/>
      <c r="J110" s="58"/>
      <c r="K110" s="43"/>
      <c r="L110" s="35"/>
      <c r="M110" s="33"/>
    </row>
    <row r="111" spans="1:27" x14ac:dyDescent="0.2">
      <c r="A111" s="175"/>
      <c r="B111" s="94" t="s">
        <v>41</v>
      </c>
      <c r="C111" s="95" t="s">
        <v>39</v>
      </c>
      <c r="D111" s="96" t="s">
        <v>118</v>
      </c>
      <c r="E111" s="59"/>
      <c r="F111" s="54"/>
      <c r="G111" s="55"/>
      <c r="H111" s="60"/>
      <c r="I111" s="57"/>
      <c r="J111" s="58"/>
      <c r="K111" s="43"/>
      <c r="L111" s="35"/>
      <c r="M111" s="33"/>
    </row>
    <row r="112" spans="1:27" x14ac:dyDescent="0.2">
      <c r="A112" s="175"/>
      <c r="B112" s="97"/>
      <c r="C112" s="95" t="s">
        <v>37</v>
      </c>
      <c r="D112" s="96" t="s">
        <v>35</v>
      </c>
      <c r="E112" s="59"/>
      <c r="F112" s="54"/>
      <c r="G112" s="55"/>
      <c r="H112" s="60"/>
      <c r="I112" s="57"/>
      <c r="J112" s="58"/>
      <c r="K112" s="43"/>
      <c r="L112" s="35"/>
      <c r="M112" s="33"/>
    </row>
    <row r="113" spans="1:13" x14ac:dyDescent="0.2">
      <c r="A113" s="175"/>
      <c r="B113" s="97"/>
      <c r="C113" s="98" t="s">
        <v>117</v>
      </c>
      <c r="D113" s="96">
        <v>1</v>
      </c>
      <c r="E113" s="59"/>
      <c r="F113" s="54"/>
      <c r="G113" s="55"/>
      <c r="H113" s="60"/>
      <c r="I113" s="57"/>
      <c r="J113" s="58"/>
      <c r="K113" s="43"/>
      <c r="L113" s="35"/>
      <c r="M113" s="33"/>
    </row>
    <row r="114" spans="1:13" x14ac:dyDescent="0.2">
      <c r="A114" s="175"/>
      <c r="B114" s="97"/>
      <c r="C114" s="95" t="s">
        <v>116</v>
      </c>
      <c r="D114" s="96">
        <v>2.5</v>
      </c>
      <c r="E114" s="59"/>
      <c r="F114" s="54"/>
      <c r="G114" s="55"/>
      <c r="H114" s="60"/>
      <c r="I114" s="57"/>
      <c r="J114" s="58"/>
      <c r="K114" s="43"/>
      <c r="L114" s="35"/>
      <c r="M114" s="33"/>
    </row>
    <row r="115" spans="1:13" x14ac:dyDescent="0.2">
      <c r="A115" s="175"/>
      <c r="B115" s="97"/>
      <c r="C115" s="99" t="s">
        <v>115</v>
      </c>
      <c r="D115" s="100">
        <v>5</v>
      </c>
      <c r="E115" s="59"/>
      <c r="F115" s="54"/>
      <c r="G115" s="55"/>
      <c r="H115" s="60"/>
      <c r="I115" s="197">
        <v>5</v>
      </c>
      <c r="J115" s="58"/>
      <c r="K115" s="43"/>
      <c r="L115" s="35"/>
      <c r="M115" s="33"/>
    </row>
    <row r="116" spans="1:13" x14ac:dyDescent="0.2">
      <c r="A116" s="175"/>
      <c r="B116" s="272"/>
      <c r="C116" s="122"/>
      <c r="D116" s="123"/>
    </row>
    <row r="117" spans="1:13" x14ac:dyDescent="0.2">
      <c r="A117" s="175"/>
      <c r="B117" s="273" t="s">
        <v>32</v>
      </c>
      <c r="C117" s="120"/>
      <c r="D117" s="121"/>
    </row>
    <row r="118" spans="1:13" x14ac:dyDescent="0.2">
      <c r="A118" s="175"/>
      <c r="B118" s="97" t="s">
        <v>121</v>
      </c>
      <c r="C118" s="46" t="s">
        <v>1</v>
      </c>
      <c r="D118" s="89"/>
      <c r="E118" s="59"/>
      <c r="F118" s="54"/>
      <c r="G118" s="55"/>
      <c r="H118" s="60"/>
      <c r="I118" s="57"/>
      <c r="J118" s="58"/>
      <c r="K118" s="43"/>
      <c r="L118" s="35"/>
      <c r="M118" s="33"/>
    </row>
    <row r="119" spans="1:13" ht="51" x14ac:dyDescent="0.2">
      <c r="A119" s="175" t="s">
        <v>75</v>
      </c>
      <c r="B119" s="113" t="s">
        <v>38</v>
      </c>
      <c r="C119" s="49" t="s">
        <v>34</v>
      </c>
      <c r="D119" s="87"/>
      <c r="E119" s="59"/>
      <c r="F119" s="54"/>
      <c r="G119" s="55"/>
      <c r="H119" s="60"/>
      <c r="I119" s="57"/>
      <c r="J119" s="58"/>
      <c r="K119" s="43"/>
      <c r="L119" s="35"/>
      <c r="M119" s="33"/>
    </row>
    <row r="120" spans="1:13" x14ac:dyDescent="0.2">
      <c r="A120" s="175"/>
      <c r="B120" s="113"/>
      <c r="C120" s="49" t="s">
        <v>68</v>
      </c>
      <c r="D120" s="87">
        <v>0</v>
      </c>
      <c r="E120" s="59"/>
      <c r="F120" s="54"/>
      <c r="G120" s="55"/>
      <c r="H120" s="60"/>
      <c r="I120" s="57"/>
      <c r="J120" s="58"/>
      <c r="K120" s="43"/>
      <c r="L120" s="35"/>
      <c r="M120" s="33"/>
    </row>
    <row r="121" spans="1:13" x14ac:dyDescent="0.2">
      <c r="A121" s="175"/>
      <c r="B121" s="113"/>
      <c r="C121" s="49" t="s">
        <v>91</v>
      </c>
      <c r="D121" s="87">
        <v>2.5</v>
      </c>
      <c r="E121" s="59"/>
      <c r="F121" s="54"/>
      <c r="G121" s="55"/>
      <c r="H121" s="60"/>
      <c r="I121" s="57"/>
      <c r="J121" s="58"/>
      <c r="K121" s="43"/>
      <c r="L121" s="35"/>
      <c r="M121" s="33"/>
    </row>
    <row r="122" spans="1:13" x14ac:dyDescent="0.2">
      <c r="A122" s="175"/>
      <c r="B122" s="97"/>
      <c r="C122" s="46" t="s">
        <v>92</v>
      </c>
      <c r="D122" s="89">
        <v>5</v>
      </c>
      <c r="E122" s="59"/>
      <c r="F122" s="54"/>
      <c r="G122" s="55"/>
      <c r="H122" s="198"/>
      <c r="I122" s="197">
        <v>5</v>
      </c>
      <c r="J122" s="58"/>
      <c r="K122" s="43"/>
      <c r="L122" s="35"/>
      <c r="M122" s="33"/>
    </row>
    <row r="123" spans="1:13" x14ac:dyDescent="0.2">
      <c r="A123" s="175"/>
      <c r="B123" s="272"/>
      <c r="C123" s="122"/>
      <c r="D123" s="123"/>
    </row>
    <row r="124" spans="1:13" x14ac:dyDescent="0.2">
      <c r="A124" s="175"/>
      <c r="B124" s="273" t="s">
        <v>32</v>
      </c>
      <c r="C124" s="120"/>
      <c r="D124" s="121"/>
    </row>
    <row r="125" spans="1:13" x14ac:dyDescent="0.2">
      <c r="A125" s="175"/>
      <c r="B125" s="97" t="s">
        <v>122</v>
      </c>
      <c r="C125" s="46" t="s">
        <v>1</v>
      </c>
      <c r="D125" s="89"/>
      <c r="E125" s="59"/>
      <c r="F125" s="54"/>
      <c r="G125" s="55"/>
      <c r="H125" s="60"/>
      <c r="I125" s="57"/>
      <c r="J125" s="58"/>
      <c r="K125" s="43"/>
      <c r="L125" s="35"/>
      <c r="M125" s="33"/>
    </row>
    <row r="126" spans="1:13" ht="63.75" x14ac:dyDescent="0.2">
      <c r="A126" s="175" t="s">
        <v>75</v>
      </c>
      <c r="B126" s="113" t="s">
        <v>127</v>
      </c>
      <c r="C126" s="49" t="s">
        <v>123</v>
      </c>
      <c r="D126" s="87"/>
      <c r="E126" s="59"/>
      <c r="F126" s="54"/>
      <c r="G126" s="55"/>
      <c r="H126" s="60"/>
      <c r="I126" s="57"/>
      <c r="J126" s="58"/>
      <c r="K126" s="43"/>
      <c r="L126" s="35"/>
      <c r="M126" s="33"/>
    </row>
    <row r="127" spans="1:13" x14ac:dyDescent="0.2">
      <c r="A127" s="175"/>
      <c r="B127" s="113"/>
      <c r="C127" s="49" t="s">
        <v>124</v>
      </c>
      <c r="D127" s="87">
        <v>0</v>
      </c>
      <c r="E127" s="59"/>
      <c r="F127" s="54"/>
      <c r="G127" s="55"/>
      <c r="H127" s="60"/>
      <c r="I127" s="57"/>
      <c r="J127" s="58"/>
      <c r="K127" s="43"/>
      <c r="L127" s="35"/>
      <c r="M127" s="33"/>
    </row>
    <row r="128" spans="1:13" x14ac:dyDescent="0.2">
      <c r="A128" s="175"/>
      <c r="B128" s="113"/>
      <c r="C128" s="49" t="s">
        <v>125</v>
      </c>
      <c r="D128" s="87">
        <v>1</v>
      </c>
      <c r="E128" s="59"/>
      <c r="F128" s="54"/>
      <c r="G128" s="55"/>
      <c r="H128" s="60"/>
      <c r="I128" s="57"/>
      <c r="J128" s="58"/>
      <c r="K128" s="43"/>
      <c r="L128" s="35"/>
      <c r="M128" s="33"/>
    </row>
    <row r="129" spans="1:19" x14ac:dyDescent="0.2">
      <c r="A129" s="175"/>
      <c r="B129" s="97"/>
      <c r="C129" s="46" t="s">
        <v>126</v>
      </c>
      <c r="D129" s="89">
        <v>2.5</v>
      </c>
      <c r="E129" s="59"/>
      <c r="F129" s="54"/>
      <c r="G129" s="55"/>
      <c r="H129" s="198"/>
      <c r="I129" s="197">
        <v>2.5</v>
      </c>
      <c r="J129" s="58"/>
      <c r="K129" s="43"/>
      <c r="L129" s="35"/>
      <c r="M129" s="33"/>
    </row>
    <row r="130" spans="1:19" x14ac:dyDescent="0.2">
      <c r="A130" s="175"/>
      <c r="S130" s="154"/>
    </row>
    <row r="131" spans="1:19" x14ac:dyDescent="0.2">
      <c r="A131" s="175"/>
      <c r="B131" s="113"/>
      <c r="C131" s="50"/>
      <c r="D131" s="87"/>
      <c r="E131" s="53"/>
      <c r="F131" s="54"/>
      <c r="G131" s="55"/>
      <c r="H131" s="56"/>
      <c r="I131" s="57"/>
      <c r="J131" s="58"/>
      <c r="K131" s="124"/>
      <c r="L131" s="125"/>
      <c r="M131" s="126"/>
      <c r="N131" s="2"/>
    </row>
    <row r="132" spans="1:19" x14ac:dyDescent="0.2">
      <c r="A132" s="175"/>
      <c r="B132" s="274"/>
      <c r="C132" s="51"/>
      <c r="D132" s="90"/>
      <c r="E132" s="53"/>
      <c r="F132" s="54"/>
      <c r="G132" s="55"/>
      <c r="H132" s="56"/>
      <c r="I132" s="57"/>
      <c r="J132" s="58"/>
      <c r="K132" s="124"/>
      <c r="L132" s="125"/>
      <c r="M132" s="126"/>
      <c r="N132" s="3"/>
    </row>
    <row r="133" spans="1:19" x14ac:dyDescent="0.2">
      <c r="A133" s="175"/>
      <c r="B133" s="267" t="s">
        <v>79</v>
      </c>
      <c r="C133" s="52"/>
      <c r="D133" s="91">
        <f>D129+D115+D106+D122</f>
        <v>17.5</v>
      </c>
      <c r="E133" s="61"/>
      <c r="F133" s="62"/>
      <c r="G133" s="258">
        <f>F129+F115+F106+F122</f>
        <v>0</v>
      </c>
      <c r="H133" s="63"/>
      <c r="I133" s="64"/>
      <c r="J133" s="252">
        <f>I129+I115+I106+I122</f>
        <v>17.5</v>
      </c>
      <c r="K133" s="127"/>
      <c r="L133" s="128"/>
      <c r="M133" s="186">
        <f>L129+L115+L106+L122</f>
        <v>0</v>
      </c>
      <c r="N133" s="3"/>
    </row>
    <row r="134" spans="1:19" ht="15.75" thickBot="1" x14ac:dyDescent="0.25">
      <c r="A134" s="175"/>
      <c r="B134" s="267" t="s">
        <v>80</v>
      </c>
      <c r="C134" s="52"/>
      <c r="D134" s="91">
        <f>D133*1*20/17.5</f>
        <v>20</v>
      </c>
      <c r="E134" s="61"/>
      <c r="F134" s="62"/>
      <c r="G134" s="258">
        <f>G133*1*20/17.5</f>
        <v>0</v>
      </c>
      <c r="H134" s="63"/>
      <c r="I134" s="64"/>
      <c r="J134" s="252">
        <f>J133*1*20/17.5</f>
        <v>20</v>
      </c>
      <c r="K134" s="127"/>
      <c r="L134" s="128"/>
      <c r="M134" s="186">
        <f>M133*1*20/17.5</f>
        <v>0</v>
      </c>
      <c r="N134" s="3"/>
    </row>
    <row r="135" spans="1:19" x14ac:dyDescent="0.2">
      <c r="B135" s="268"/>
      <c r="C135" s="134"/>
      <c r="D135" s="134"/>
      <c r="E135" s="134"/>
      <c r="F135" s="134"/>
      <c r="G135" s="134"/>
      <c r="H135" s="134"/>
      <c r="I135" s="134"/>
      <c r="J135" s="134"/>
      <c r="K135" s="134"/>
      <c r="L135" s="134"/>
      <c r="M135" s="134"/>
      <c r="N135" s="3"/>
    </row>
    <row r="136" spans="1:19" ht="15.75" thickBot="1" x14ac:dyDescent="0.25">
      <c r="B136" s="17"/>
      <c r="C136" s="17"/>
      <c r="D136" s="17"/>
      <c r="E136" s="17"/>
      <c r="F136" s="17"/>
      <c r="G136" s="17"/>
      <c r="H136" s="17"/>
      <c r="I136" s="17"/>
      <c r="J136" s="17"/>
      <c r="K136" s="17"/>
      <c r="L136" s="17"/>
      <c r="N136" s="3"/>
    </row>
    <row r="137" spans="1:19" x14ac:dyDescent="0.2">
      <c r="B137" s="275" t="s">
        <v>4</v>
      </c>
      <c r="C137" s="107"/>
      <c r="D137" s="108" t="s">
        <v>5</v>
      </c>
      <c r="E137" s="237" t="s">
        <v>6</v>
      </c>
      <c r="F137" s="238"/>
      <c r="G137" s="66" t="s">
        <v>7</v>
      </c>
      <c r="H137" s="239" t="s">
        <v>6</v>
      </c>
      <c r="I137" s="240"/>
      <c r="J137" s="67" t="s">
        <v>7</v>
      </c>
      <c r="K137" s="241" t="s">
        <v>6</v>
      </c>
      <c r="L137" s="242"/>
      <c r="M137" s="129" t="s">
        <v>7</v>
      </c>
      <c r="N137" s="195"/>
    </row>
    <row r="138" spans="1:19" x14ac:dyDescent="0.2">
      <c r="B138" s="276"/>
      <c r="C138" s="109"/>
      <c r="D138" s="110"/>
      <c r="E138" s="68"/>
      <c r="F138" s="69"/>
      <c r="G138" s="70"/>
      <c r="H138" s="71"/>
      <c r="I138" s="72"/>
      <c r="J138" s="73"/>
      <c r="K138" s="130"/>
      <c r="L138" s="131"/>
      <c r="M138" s="132"/>
      <c r="N138" s="195"/>
    </row>
    <row r="139" spans="1:19" x14ac:dyDescent="0.2">
      <c r="B139" s="277" t="s">
        <v>28</v>
      </c>
      <c r="C139" s="111"/>
      <c r="D139" s="112">
        <v>100</v>
      </c>
      <c r="E139" s="246">
        <v>386794.48</v>
      </c>
      <c r="F139" s="247"/>
      <c r="G139" s="74">
        <f>IF(E139="",0,MIN($E$139,$H$139,$K$139)/E139*$D$139)</f>
        <v>100</v>
      </c>
      <c r="H139" s="248">
        <v>574710.51</v>
      </c>
      <c r="I139" s="249"/>
      <c r="J139" s="75">
        <f>IF(H139="",0,MIN($E$139,$H$139,$K$139)/H139*$D$139)</f>
        <v>67.302489387222096</v>
      </c>
      <c r="K139" s="250">
        <v>981654.46</v>
      </c>
      <c r="L139" s="251"/>
      <c r="M139" s="133">
        <f>IF(K139="",0,MIN($E$139,$H$139,$K$139)/K139*$D$139)</f>
        <v>39.402304554292961</v>
      </c>
      <c r="N139" s="195"/>
    </row>
    <row r="140" spans="1:19" x14ac:dyDescent="0.2">
      <c r="B140" s="277" t="s">
        <v>52</v>
      </c>
      <c r="C140" s="111"/>
      <c r="D140" s="112">
        <f>D139*0.4</f>
        <v>40</v>
      </c>
      <c r="E140" s="246"/>
      <c r="F140" s="247"/>
      <c r="G140" s="188">
        <f>G139*0.4</f>
        <v>40</v>
      </c>
      <c r="H140" s="248"/>
      <c r="I140" s="249"/>
      <c r="J140" s="112">
        <f>J139*0.4</f>
        <v>26.920995754888839</v>
      </c>
      <c r="K140" s="250"/>
      <c r="L140" s="251"/>
      <c r="M140" s="187">
        <f>M139*0.4</f>
        <v>15.760921821717185</v>
      </c>
      <c r="N140" s="195"/>
    </row>
    <row r="141" spans="1:19" x14ac:dyDescent="0.2">
      <c r="B141" s="278"/>
      <c r="C141" s="135"/>
      <c r="D141" s="136"/>
      <c r="E141" s="137"/>
      <c r="F141" s="138"/>
      <c r="G141" s="139"/>
      <c r="H141" s="140"/>
      <c r="I141" s="141"/>
      <c r="J141" s="142"/>
      <c r="K141" s="143"/>
      <c r="L141" s="144"/>
      <c r="M141" s="145"/>
      <c r="N141" s="195"/>
    </row>
    <row r="142" spans="1:19" x14ac:dyDescent="0.2">
      <c r="B142" s="279"/>
      <c r="C142" s="189"/>
      <c r="D142" s="190"/>
      <c r="E142" s="76"/>
      <c r="F142" s="77"/>
      <c r="G142" s="78"/>
      <c r="H142" s="191"/>
      <c r="I142" s="77"/>
      <c r="J142" s="78"/>
      <c r="K142" s="192"/>
      <c r="L142" s="193"/>
      <c r="M142" s="194"/>
      <c r="N142" s="195"/>
    </row>
    <row r="143" spans="1:19" ht="15.75" thickBot="1" x14ac:dyDescent="0.25">
      <c r="B143" s="280" t="s">
        <v>53</v>
      </c>
      <c r="C143" s="146" t="s">
        <v>0</v>
      </c>
      <c r="D143" s="147">
        <v>100</v>
      </c>
      <c r="E143" s="148"/>
      <c r="F143" s="149"/>
      <c r="G143" s="150">
        <f>G80+G134+G140</f>
        <v>40</v>
      </c>
      <c r="H143" s="151"/>
      <c r="I143" s="149"/>
      <c r="J143" s="150">
        <f>J80+J134+J140</f>
        <v>86.920995754888835</v>
      </c>
      <c r="K143" s="152"/>
      <c r="L143" s="153"/>
      <c r="M143" s="150">
        <f>M80+M134+M140</f>
        <v>15.760921821717185</v>
      </c>
      <c r="N143" s="195"/>
    </row>
    <row r="144" spans="1:19" ht="15.75" thickTop="1" x14ac:dyDescent="0.2">
      <c r="B144" s="268"/>
      <c r="C144" s="134"/>
      <c r="D144" s="134"/>
      <c r="E144" s="134"/>
      <c r="F144" s="134"/>
      <c r="G144" s="134"/>
      <c r="H144" s="134"/>
      <c r="I144" s="134"/>
      <c r="J144" s="134"/>
      <c r="K144" s="134"/>
      <c r="L144" s="134"/>
      <c r="M144" s="134"/>
    </row>
    <row r="145" spans="2:14" x14ac:dyDescent="0.2">
      <c r="F145" s="208" t="s">
        <v>46</v>
      </c>
      <c r="G145" s="208"/>
      <c r="I145" s="208" t="s">
        <v>46</v>
      </c>
      <c r="J145" s="208"/>
      <c r="L145" s="206" t="s">
        <v>46</v>
      </c>
      <c r="M145" s="206"/>
    </row>
    <row r="146" spans="2:14" x14ac:dyDescent="0.2">
      <c r="B146" s="281" t="s">
        <v>44</v>
      </c>
      <c r="C146" s="156"/>
      <c r="D146" s="157"/>
      <c r="E146" s="156"/>
      <c r="F146" s="211">
        <v>306502.48</v>
      </c>
      <c r="G146" s="211"/>
      <c r="H146" s="158"/>
      <c r="I146" s="209">
        <v>287148.11</v>
      </c>
      <c r="J146" s="209"/>
      <c r="K146" s="159"/>
      <c r="L146" s="200" t="s">
        <v>43</v>
      </c>
      <c r="M146" s="201"/>
    </row>
    <row r="147" spans="2:14" x14ac:dyDescent="0.2">
      <c r="B147" s="281" t="s">
        <v>89</v>
      </c>
      <c r="C147" s="156"/>
      <c r="D147" s="157"/>
      <c r="E147" s="156"/>
      <c r="F147" s="211">
        <v>-15000</v>
      </c>
      <c r="G147" s="211"/>
      <c r="H147" s="158"/>
      <c r="I147" s="209">
        <v>-50000</v>
      </c>
      <c r="J147" s="209"/>
      <c r="K147" s="159"/>
      <c r="L147" s="202"/>
      <c r="M147" s="203"/>
    </row>
    <row r="148" spans="2:14" ht="15.75" x14ac:dyDescent="0.25">
      <c r="B148" s="160" t="s">
        <v>44</v>
      </c>
      <c r="C148" s="160"/>
      <c r="D148" s="161"/>
      <c r="E148" s="160"/>
      <c r="F148" s="207">
        <f>F146+F147</f>
        <v>291502.48</v>
      </c>
      <c r="G148" s="207"/>
      <c r="H148" s="162"/>
      <c r="I148" s="210">
        <f>I146+I147</f>
        <v>237148.11</v>
      </c>
      <c r="J148" s="210"/>
      <c r="K148" s="163"/>
      <c r="L148" s="202"/>
      <c r="M148" s="203"/>
      <c r="N148" s="101"/>
    </row>
    <row r="149" spans="2:14" x14ac:dyDescent="0.2">
      <c r="B149" s="282" t="s">
        <v>45</v>
      </c>
      <c r="C149" s="164"/>
      <c r="D149" s="165"/>
      <c r="E149" s="164"/>
      <c r="F149" s="207">
        <v>95292</v>
      </c>
      <c r="G149" s="207"/>
      <c r="H149" s="158"/>
      <c r="I149" s="210">
        <v>176800</v>
      </c>
      <c r="J149" s="210"/>
      <c r="K149" s="159"/>
      <c r="L149" s="204"/>
      <c r="M149" s="205"/>
    </row>
  </sheetData>
  <protectedRanges>
    <protectedRange sqref="E109:M115 E131:M131 E105:M106 E31:M32 E58:M58 E60:M67 E70:M77 E46:M46 E38:M42 E50:M50 E54:M54 S84:AA104 E83:M102 E125:M129 E118:M122" name="Bereich1_1"/>
    <protectedRange sqref="E55:M57 E68:M69 E78:M78 E59:M59 E43:M45 E47:M49 E51:M53" name="Bereich1_1_1"/>
    <protectedRange sqref="E34:M37" name="Bereich1_1_2"/>
  </protectedRanges>
  <mergeCells count="51">
    <mergeCell ref="E140:F140"/>
    <mergeCell ref="H140:I140"/>
    <mergeCell ref="K140:L140"/>
    <mergeCell ref="E139:F139"/>
    <mergeCell ref="H139:I139"/>
    <mergeCell ref="K139:L139"/>
    <mergeCell ref="E137:F137"/>
    <mergeCell ref="H137:I137"/>
    <mergeCell ref="K137:L137"/>
    <mergeCell ref="B33:M33"/>
    <mergeCell ref="B82:M82"/>
    <mergeCell ref="B34:M34"/>
    <mergeCell ref="C35:D35"/>
    <mergeCell ref="C69:D69"/>
    <mergeCell ref="C51:D51"/>
    <mergeCell ref="C84:D84"/>
    <mergeCell ref="C90:D90"/>
    <mergeCell ref="C25:E25"/>
    <mergeCell ref="C26:E26"/>
    <mergeCell ref="C97:D97"/>
    <mergeCell ref="C24:E24"/>
    <mergeCell ref="C30:D30"/>
    <mergeCell ref="E30:G30"/>
    <mergeCell ref="B38:M38"/>
    <mergeCell ref="B83:M83"/>
    <mergeCell ref="C39:D39"/>
    <mergeCell ref="C43:D43"/>
    <mergeCell ref="C55:D55"/>
    <mergeCell ref="C59:D59"/>
    <mergeCell ref="B28:J28"/>
    <mergeCell ref="H30:J30"/>
    <mergeCell ref="K30:M30"/>
    <mergeCell ref="C47:D47"/>
    <mergeCell ref="B3:G3"/>
    <mergeCell ref="B5:G5"/>
    <mergeCell ref="C17:E17"/>
    <mergeCell ref="C22:E22"/>
    <mergeCell ref="C23:E23"/>
    <mergeCell ref="C20:E20"/>
    <mergeCell ref="L146:M149"/>
    <mergeCell ref="L145:M145"/>
    <mergeCell ref="F149:G149"/>
    <mergeCell ref="F145:G145"/>
    <mergeCell ref="I145:J145"/>
    <mergeCell ref="I146:J146"/>
    <mergeCell ref="I147:J147"/>
    <mergeCell ref="I148:J148"/>
    <mergeCell ref="I149:J149"/>
    <mergeCell ref="F146:G146"/>
    <mergeCell ref="F147:G147"/>
    <mergeCell ref="F148:G148"/>
  </mergeCells>
  <pageMargins left="0.70866141732283472" right="0.59055118110236227" top="0.86614173228346458" bottom="0.6692913385826772" header="0.43307086614173229" footer="0.31496062992125984"/>
  <pageSetup paperSize="9" scale="46" firstPageNumber="27" fitToHeight="5" orientation="portrait" r:id="rId1"/>
  <headerFooter alignWithMargins="0">
    <oddHeader>&amp;L&amp;"Arial,Fett"&amp;10Donauisarkliniken 
Standort Dingolfing&amp;11
&amp;R&amp;G</oddHeader>
    <oddFooter>&amp;L&amp;B Vertraulich&amp;B&amp;C&amp;D&amp;RSeite &amp;P</oddFooter>
  </headerFooter>
  <rowBreaks count="1" manualBreakCount="1">
    <brk id="81" min="1" max="12"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3</vt:i4>
      </vt:variant>
    </vt:vector>
  </HeadingPairs>
  <TitlesOfParts>
    <vt:vector size="4" baseType="lpstr">
      <vt:lpstr>Zuschlagskriterien </vt:lpstr>
      <vt:lpstr>'Zuschlagskriterien '!Druckbereich</vt:lpstr>
      <vt:lpstr>'Zuschlagskriterien '!Print_Area</vt:lpstr>
      <vt:lpstr>'Zuschlagskriterien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Kurt Felder</dc:creator>
  <cp:lastModifiedBy>Kurt Felder</cp:lastModifiedBy>
  <cp:lastPrinted>2024-11-26T13:39:00Z</cp:lastPrinted>
  <dcterms:created xsi:type="dcterms:W3CDTF">2023-09-01T11:11:53Z</dcterms:created>
  <dcterms:modified xsi:type="dcterms:W3CDTF">2025-12-12T08:05:14Z</dcterms:modified>
</cp:coreProperties>
</file>